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240" yWindow="45" windowWidth="14220" windowHeight="9345"/>
  </bookViews>
  <sheets>
    <sheet name="KRYCÍ LIST OBJEKTU 0004" sheetId="2" r:id="rId1"/>
    <sheet name="ROZPOČET OBJEKTU 0004" sheetId="3" r:id="rId2"/>
  </sheets>
  <definedNames>
    <definedName name="_xlnm.Database" localSheetId="1">'ROZPOČET OBJEKTU 0004'!$A$9:$H$9</definedName>
    <definedName name="_xlnm.Database">#REF!</definedName>
    <definedName name="_xlnm.Print_Titles" localSheetId="1">'ROZPOČET OBJEKTU 0004'!$7:$8</definedName>
  </definedNames>
  <calcPr calcId="125725"/>
</workbook>
</file>

<file path=xl/calcChain.xml><?xml version="1.0" encoding="utf-8"?>
<calcChain xmlns="http://schemas.openxmlformats.org/spreadsheetml/2006/main">
  <c r="H226" i="3"/>
  <c r="H227" s="1"/>
  <c r="H229" s="1"/>
  <c r="H220"/>
  <c r="H221" s="1"/>
  <c r="H216"/>
  <c r="H215"/>
  <c r="H214"/>
  <c r="H217" s="1"/>
  <c r="H210"/>
  <c r="H209"/>
  <c r="H208"/>
  <c r="H207"/>
  <c r="H211" s="1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204" s="1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73" s="1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38" s="1"/>
  <c r="H106"/>
  <c r="H105"/>
  <c r="H104"/>
  <c r="H103"/>
  <c r="H102"/>
  <c r="H101"/>
  <c r="H100"/>
  <c r="H99"/>
  <c r="H107" s="1"/>
  <c r="H95"/>
  <c r="H94"/>
  <c r="H93"/>
  <c r="H92"/>
  <c r="H91"/>
  <c r="H96" s="1"/>
  <c r="H85"/>
  <c r="H84"/>
  <c r="H83"/>
  <c r="H86" s="1"/>
  <c r="H79"/>
  <c r="H78"/>
  <c r="H77"/>
  <c r="H76"/>
  <c r="H75"/>
  <c r="H80" s="1"/>
  <c r="H71"/>
  <c r="H70"/>
  <c r="H69"/>
  <c r="H68"/>
  <c r="H67"/>
  <c r="H66"/>
  <c r="H65"/>
  <c r="H72" s="1"/>
  <c r="H61"/>
  <c r="H60"/>
  <c r="H59"/>
  <c r="H58"/>
  <c r="H57"/>
  <c r="H56"/>
  <c r="H55"/>
  <c r="H54"/>
  <c r="H53"/>
  <c r="H52"/>
  <c r="H51"/>
  <c r="H62" s="1"/>
  <c r="H47"/>
  <c r="H46"/>
  <c r="H45"/>
  <c r="H44"/>
  <c r="H43"/>
  <c r="H42"/>
  <c r="H41"/>
  <c r="H40"/>
  <c r="H39"/>
  <c r="H38"/>
  <c r="H37"/>
  <c r="H48" s="1"/>
  <c r="H33"/>
  <c r="H32"/>
  <c r="H31"/>
  <c r="H30"/>
  <c r="H29"/>
  <c r="H28"/>
  <c r="H27"/>
  <c r="H34" s="1"/>
  <c r="H23"/>
  <c r="H22"/>
  <c r="H21"/>
  <c r="H20"/>
  <c r="H19"/>
  <c r="H18"/>
  <c r="H17"/>
  <c r="H16"/>
  <c r="H15"/>
  <c r="H14"/>
  <c r="H13"/>
  <c r="H12"/>
  <c r="H11"/>
  <c r="H24" s="1"/>
  <c r="D2"/>
  <c r="G2"/>
  <c r="D3"/>
  <c r="D4"/>
  <c r="G4"/>
  <c r="D5"/>
  <c r="G5"/>
  <c r="E24" i="2" l="1"/>
  <c r="H88" i="3"/>
  <c r="E20" i="2" s="1"/>
  <c r="E25" s="1"/>
  <c r="P20" s="1"/>
  <c r="H223" i="3"/>
  <c r="E22" i="2" s="1"/>
  <c r="H232" i="3" l="1"/>
  <c r="P19" i="2"/>
  <c r="P23"/>
  <c r="P22"/>
  <c r="P21"/>
  <c r="P25" s="1"/>
  <c r="P28" s="1"/>
  <c r="N29" s="1"/>
  <c r="P29" s="1"/>
  <c r="N30" l="1"/>
  <c r="P30" s="1"/>
  <c r="P31" s="1"/>
</calcChain>
</file>

<file path=xl/sharedStrings.xml><?xml version="1.0" encoding="utf-8"?>
<sst xmlns="http://schemas.openxmlformats.org/spreadsheetml/2006/main" count="820" uniqueCount="470">
  <si>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</si>
  <si>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</si>
  <si>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</si>
  <si>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</si>
  <si>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</si>
  <si>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</si>
  <si>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</si>
  <si>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</si>
  <si>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</si>
  <si>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</si>
  <si>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</si>
  <si>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</si>
  <si>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</si>
  <si>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</si>
  <si>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</si>
  <si>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</si>
  <si>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</si>
  <si>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</si>
  <si>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</si>
  <si>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</si>
  <si>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Landa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</si>
  <si>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</si>
  <si>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</si>
  <si>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</si>
  <si>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</si>
  <si>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</si>
  <si>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</si>
  <si>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</si>
  <si>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</si>
  <si>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</si>
  <si>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</si>
  <si>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</si>
  <si>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</si>
  <si>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</si>
  <si>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</si>
  <si>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</si>
  <si>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</si>
  <si>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</si>
  <si>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</si>
  <si>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</si>
  <si>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</si>
  <si>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</si>
  <si>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</si>
  <si>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</si>
  <si>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</si>
  <si>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</si>
  <si>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</si>
  <si>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</si>
  <si>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</si>
  <si>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</si>
  <si>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</si>
  <si>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</si>
  <si>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</si>
  <si>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</si>
  <si>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</si>
  <si>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</si>
  <si>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</si>
  <si>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</si>
  <si>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</si>
  <si>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</si>
  <si>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</si>
  <si>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</si>
  <si>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</si>
  <si>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</si>
  <si>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</si>
  <si>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</si>
  <si>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</si>
  <si>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</si>
  <si>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</si>
  <si>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</si>
  <si>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</si>
  <si>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</si>
  <si>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</si>
  <si>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</si>
  <si>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</si>
  <si>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</si>
  <si>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</si>
  <si>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</si>
  <si>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</si>
  <si>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</si>
  <si>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</si>
  <si>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001-ZEMNÍ PRÁCE</t>
  </si>
  <si>
    <t>139711101</t>
  </si>
  <si>
    <t>VÝKOP UZAVŘ PROSTOR TŘ. 1-4</t>
  </si>
  <si>
    <t>M3</t>
  </si>
  <si>
    <t>001</t>
  </si>
  <si>
    <t>132201101</t>
  </si>
  <si>
    <t>HLB RÝH 60CM TŘ. 3 100M3</t>
  </si>
  <si>
    <t>132201109</t>
  </si>
  <si>
    <t>PŘÍPL ZA LEP RÝHA 0,6M H3</t>
  </si>
  <si>
    <t>167101101</t>
  </si>
  <si>
    <t>NAKLÁDÁNÍ VÝKOPKU DO 100M3 TŘ. 4</t>
  </si>
  <si>
    <t>162701105</t>
  </si>
  <si>
    <t>VODOROVNÉ PŘEM.VÝK/SYP DO 10000M 1-4</t>
  </si>
  <si>
    <t>162701109</t>
  </si>
  <si>
    <t>PŘÍPLATEK ZKD 1000M TŘ.1-4</t>
  </si>
  <si>
    <t>174101102</t>
  </si>
  <si>
    <t>ZÁSYP ZHUTNĚNÝ UZAVŘ.PROSTOR</t>
  </si>
  <si>
    <t>175101101</t>
  </si>
  <si>
    <t>OBSYP POTR BEZ PROHOZ SYPANINY</t>
  </si>
  <si>
    <t>583313450</t>
  </si>
  <si>
    <t>KAMEN TEZ DROB 0-4</t>
  </si>
  <si>
    <t>t</t>
  </si>
  <si>
    <t>174101101</t>
  </si>
  <si>
    <t>ZÁSYP ZHUTNĚNÝ JAM</t>
  </si>
  <si>
    <t>171201201</t>
  </si>
  <si>
    <t>ULOŽENÍ SYPANINY NA SKLÁDKU</t>
  </si>
  <si>
    <t>171201212</t>
  </si>
  <si>
    <t>SKLÁDKOVNÉ ZEMINA</t>
  </si>
  <si>
    <t>181201102</t>
  </si>
  <si>
    <t>ÚPRAVA PLÁNĚ NÁSYP TŘ 1-4 +ZHUTNĚNÍ</t>
  </si>
  <si>
    <t>M2</t>
  </si>
  <si>
    <t>001-ZEMNÍ PRÁCE CELKEM</t>
  </si>
  <si>
    <t>003-LEŠENÍ</t>
  </si>
  <si>
    <t>941941052</t>
  </si>
  <si>
    <t>MTŽ LEŠENÍ 1 ŘAD S PODL Š1,5M H24M</t>
  </si>
  <si>
    <t>003</t>
  </si>
  <si>
    <t>941941392</t>
  </si>
  <si>
    <t>PŘÍPL ZKD MĚS POUŽ LEŠ K CENĚ 1052</t>
  </si>
  <si>
    <t>944711114</t>
  </si>
  <si>
    <t>MTŽ ZÁCHYTNÁ STŘÍŠKA Š 2,5M-</t>
  </si>
  <si>
    <t>M</t>
  </si>
  <si>
    <t>944711214</t>
  </si>
  <si>
    <t>PŘÍPL ZKD DEN LEŠENÍ K 94471-1114</t>
  </si>
  <si>
    <t>944944101</t>
  </si>
  <si>
    <t>ZACHYTNÁ SÍŤ UMĚL VLÁKNO OCEL DRÁT</t>
  </si>
  <si>
    <t>941941852</t>
  </si>
  <si>
    <t>DMTŽ LEŠENÍ 1 ŘAD S PODL Š1,5M H24M</t>
  </si>
  <si>
    <t>944711814</t>
  </si>
  <si>
    <t>DMTŽ ZÁCHYTNÁ STŘÍŠKA Š 2,5M-</t>
  </si>
  <si>
    <t>003-LEŠENÍ CELKEM</t>
  </si>
  <si>
    <t>011-BĚŽNÉ STAVEBNÍ PRÁCE</t>
  </si>
  <si>
    <t>953943004</t>
  </si>
  <si>
    <t>LOKÁLNÍ OPRAVY PLOCHY KOLEM OZDOBNÝCH PRVKŮ</t>
  </si>
  <si>
    <t>KPL</t>
  </si>
  <si>
    <t>011</t>
  </si>
  <si>
    <t>999999991</t>
  </si>
  <si>
    <t>DOKUMENTACE SKUTEČNÉHO PROVEDENÍ STAVBY</t>
  </si>
  <si>
    <t>KČ</t>
  </si>
  <si>
    <t>999999992</t>
  </si>
  <si>
    <t>VEŠKERÉ POTŘEBNÉ REVIZE A DOKLADY</t>
  </si>
  <si>
    <t>622421131</t>
  </si>
  <si>
    <t>VNĚ OMÍTKA STĚNA VÁP HLADKÁ SL II</t>
  </si>
  <si>
    <t>622481118</t>
  </si>
  <si>
    <t>POTAŽENÍ VNĚ STĚN SKLOVL+TMEL</t>
  </si>
  <si>
    <t>622471116</t>
  </si>
  <si>
    <t>ÚPRAVA VNĚ STĚNA AKTIV ŠTUK -3+PŘÍS</t>
  </si>
  <si>
    <t>622471317</t>
  </si>
  <si>
    <t>NÁTĚR VNĚ STĚNA AKRONÁT SL II</t>
  </si>
  <si>
    <t>632451034</t>
  </si>
  <si>
    <t>VYROV POTĚR TL -5CM MC15 PLOCHA</t>
  </si>
  <si>
    <t>632451024</t>
  </si>
  <si>
    <t>VYROV POTĚR TL -5CM MC15 PÁS</t>
  </si>
  <si>
    <t>631362021</t>
  </si>
  <si>
    <t>VÝZTUŽ MAZANINA SVAŘ SÍTĚ KARI</t>
  </si>
  <si>
    <t>T</t>
  </si>
  <si>
    <t>631319171</t>
  </si>
  <si>
    <t>PŘÍPL MAZANINA 8 STRŽENÝ POVRCH</t>
  </si>
  <si>
    <t>011-BĚŽNÉ STAVEBNÍ PRÁCE CELKEM</t>
  </si>
  <si>
    <t>013-BOURÁNÍ KONSTRUKCÍ</t>
  </si>
  <si>
    <t>965043321</t>
  </si>
  <si>
    <t>BOUR PODKLAD BET POTĚR TL&lt;10CM &lt;1M2</t>
  </si>
  <si>
    <t>013</t>
  </si>
  <si>
    <t>967031132</t>
  </si>
  <si>
    <t>PŘISEKÁNÍ ROV OST CI MV,MVC</t>
  </si>
  <si>
    <t>978015291</t>
  </si>
  <si>
    <t>OTLUČ OMÍTKY VEN MV,MVC 1-4ST 100%</t>
  </si>
  <si>
    <t>979011111</t>
  </si>
  <si>
    <t>SVIS DOPRAVA SUTI PRVÉ PODLAŽÍ</t>
  </si>
  <si>
    <t>979011121</t>
  </si>
  <si>
    <t>SVIS DOPRAVA SUTI ZKD PODLAŽÍ</t>
  </si>
  <si>
    <t>979082111</t>
  </si>
  <si>
    <t>VNITROSTAV DOPRAVA SUTI DO 10M</t>
  </si>
  <si>
    <t>979082121</t>
  </si>
  <si>
    <t>VNITROSTAV DOPRAVA SUTI ZKD 5M</t>
  </si>
  <si>
    <t>979081111</t>
  </si>
  <si>
    <t>ODVOZ SUTI NA SKLÁDKU DO 1KM</t>
  </si>
  <si>
    <t>979081121</t>
  </si>
  <si>
    <t>ODVOZ SUTI NA SKLÁDKU ZKD 1KM</t>
  </si>
  <si>
    <t>971033441</t>
  </si>
  <si>
    <t>VYB OTV 0,25M2 ZDI CI TL30CM</t>
  </si>
  <si>
    <t>KUS</t>
  </si>
  <si>
    <t>979098232</t>
  </si>
  <si>
    <t>SKLÁDKOVNÉ NETŘÍDĚNÁ STAVEBNÍ SUŤ</t>
  </si>
  <si>
    <t>013-BOURÁNÍ KONSTRUKCÍ CELKEM</t>
  </si>
  <si>
    <t>014-UDRŽOVÁNÍ A OPRAVY</t>
  </si>
  <si>
    <t>319201311</t>
  </si>
  <si>
    <t>VYROVN POVRCHU ZDIVA MALTOU TL -3CM</t>
  </si>
  <si>
    <t>014</t>
  </si>
  <si>
    <t>310237241</t>
  </si>
  <si>
    <t>ZAZDÍVKA OTV 0,25M2 ZDIVO CI 30CM</t>
  </si>
  <si>
    <t>612401391</t>
  </si>
  <si>
    <t>OPRAVA OMÍT STĚN DO PL 1M2</t>
  </si>
  <si>
    <t>622422511</t>
  </si>
  <si>
    <t>OPRAVA FAS VÁP ČLEN 1,2 HLAD 50%</t>
  </si>
  <si>
    <t>622423721</t>
  </si>
  <si>
    <t>OPRAVA FAS VÁP ČLEN 3 ŠTUK 80 %</t>
  </si>
  <si>
    <t>629451112</t>
  </si>
  <si>
    <t>VYROVNÁVACÍ VRSTVA MC 30CM</t>
  </si>
  <si>
    <t>999281111</t>
  </si>
  <si>
    <t>PŘESUN HMOT OPRAVY A ÚDRŽBA DO 25M</t>
  </si>
  <si>
    <t>014-UDRŽOVÁNÍ A OPRAVY CELKEM</t>
  </si>
  <si>
    <t>221-POZEMNÍ KOMUNIKACE</t>
  </si>
  <si>
    <t>564762111</t>
  </si>
  <si>
    <t>PODKL VIBROVANÝ ŠTĚRK VŠ TL 200MM</t>
  </si>
  <si>
    <t>221</t>
  </si>
  <si>
    <t>596211110</t>
  </si>
  <si>
    <t>KLAD ZÁMK DL TL60 SKA -50M2 CHODNÍK</t>
  </si>
  <si>
    <t>113106123</t>
  </si>
  <si>
    <t>ROZEBR ZÁMK DLAŽBA PRO PĚŠÍ KOMUN</t>
  </si>
  <si>
    <t>113107122</t>
  </si>
  <si>
    <t>ODSTRAŇ PODKLAD -50M2 KAM DRC 20CM</t>
  </si>
  <si>
    <t>979054451</t>
  </si>
  <si>
    <t>OČIŠTĚNÍ VYBOURANÉ ZÁMK DLAŽDICE</t>
  </si>
  <si>
    <t>221-POZEMNÍ KOMUNIKACE CELKEM</t>
  </si>
  <si>
    <t>271-VODOVODY A KANALIZACE</t>
  </si>
  <si>
    <t>452313131</t>
  </si>
  <si>
    <t>PODKLADNÍ BLOK BETON C12/15 VÝKOP</t>
  </si>
  <si>
    <t>271</t>
  </si>
  <si>
    <t>451572111</t>
  </si>
  <si>
    <t>LOŽE VÝKOPU KAM DROBNÉ TĚŽENÉ</t>
  </si>
  <si>
    <t>871265221</t>
  </si>
  <si>
    <t>POTR.PVC-SYSTÉM KG TŘÍDY SN8 DN100</t>
  </si>
  <si>
    <t>271-VODOVODY A KANALIZACE CELKEM</t>
  </si>
  <si>
    <t>HSV  CELKEM</t>
  </si>
  <si>
    <t>712-POVLAKOVÉ KRYTINY</t>
  </si>
  <si>
    <t>712431101</t>
  </si>
  <si>
    <t>IZOL STŘECH -30° PÁSY NA SUCHO AIP</t>
  </si>
  <si>
    <t>712</t>
  </si>
  <si>
    <t>628220060</t>
  </si>
  <si>
    <t>PÁS ASFALTOVANÝ PODKLADNÍ</t>
  </si>
  <si>
    <t>712331101</t>
  </si>
  <si>
    <t>IZOL STŘECH -10° PÁSY NA SUCHO AIP</t>
  </si>
  <si>
    <t>628111200</t>
  </si>
  <si>
    <t>PÁS ASFALTOVANÝ A 330/H</t>
  </si>
  <si>
    <t>998712103</t>
  </si>
  <si>
    <t>PŘESUN HMOT POVL KRYTINA OBJEKT V -24M</t>
  </si>
  <si>
    <t>712-POVLAKOVÉ KRYTINY CELKEM</t>
  </si>
  <si>
    <t>721-ZDRAVOTNĚ TECHNICKÉ INSTALACE</t>
  </si>
  <si>
    <t>998721103</t>
  </si>
  <si>
    <t>PŘESUN HMOT KANALIZACE OBJEKT V -24M</t>
  </si>
  <si>
    <t>721</t>
  </si>
  <si>
    <t>721170000</t>
  </si>
  <si>
    <t>ZDRAVOTECHNIKA - CELKOVÁ CENA</t>
  </si>
  <si>
    <t>721140806</t>
  </si>
  <si>
    <t>DMTŽ POTRUBÍ LITINA -DN 200</t>
  </si>
  <si>
    <t>721110963</t>
  </si>
  <si>
    <t>POTRUBÍ KAM PROPOJENÍ DN 150</t>
  </si>
  <si>
    <t>721140917</t>
  </si>
  <si>
    <t>POTRUBÍ LIT ODPAD PROPOJENÍ DN 150</t>
  </si>
  <si>
    <t>552441020</t>
  </si>
  <si>
    <t>LAPAC STR.SPLAVENIN DN150</t>
  </si>
  <si>
    <t>kus</t>
  </si>
  <si>
    <t>721140916</t>
  </si>
  <si>
    <t>POTRUBÍ LIT ODPAD PROPOJENÍ DN 125</t>
  </si>
  <si>
    <t>552406160</t>
  </si>
  <si>
    <t>TROUBA LITIN ODPAD DN 125X500MM</t>
  </si>
  <si>
    <t>721-ZDRAVOTNĚ TECHNICKÉ INSTALACE CELKEM</t>
  </si>
  <si>
    <t>762-KONSTRUKCE TESAŘSKÉ</t>
  </si>
  <si>
    <t>762332131</t>
  </si>
  <si>
    <t>MTŽ KROV PRAVID ŘEZIVO HRAN -120CM2</t>
  </si>
  <si>
    <t>762</t>
  </si>
  <si>
    <t>762332132</t>
  </si>
  <si>
    <t>MTŽ KROV PRAVID ŘEZIVO HRAN -224CM2</t>
  </si>
  <si>
    <t>605110710</t>
  </si>
  <si>
    <t>ŘEZIVO SM TL18-32MM 2-3,5M  I</t>
  </si>
  <si>
    <t>605120110</t>
  </si>
  <si>
    <t>ŘEZIVO JEHL.HRANOLY JAKOST I</t>
  </si>
  <si>
    <t>762395000</t>
  </si>
  <si>
    <t>SPOJOVACÍ PROSTŘEDKY MTŽ STŘECHA</t>
  </si>
  <si>
    <t>762341410</t>
  </si>
  <si>
    <t>MTŽ BEDNĚNÍ STŘECH ŽLAB PRKNA HRUBÁ</t>
  </si>
  <si>
    <t>762341610</t>
  </si>
  <si>
    <t>MTŽ BEDNĚNÍ STŘEŠ ŘÍMSA PRKNA HRUBÁ</t>
  </si>
  <si>
    <t>762342212</t>
  </si>
  <si>
    <t>MTŽ LAŤOVÁNÍ JEDN -60° OS L -220MM</t>
  </si>
  <si>
    <t>762342451</t>
  </si>
  <si>
    <t>MTŽ KONTRALATĚ</t>
  </si>
  <si>
    <t>605141010</t>
  </si>
  <si>
    <t>ŘEZIVO JEHL.LATĚ JAKOST I 10-25CM</t>
  </si>
  <si>
    <t>762311103</t>
  </si>
  <si>
    <t>MTŽ KOTEVNÍCH ŽELEZ</t>
  </si>
  <si>
    <t>132000000</t>
  </si>
  <si>
    <t>VÝROBKY Z PROFILOVÉ OCELI - RŮZNÉ</t>
  </si>
  <si>
    <t>KG</t>
  </si>
  <si>
    <t>762313112</t>
  </si>
  <si>
    <t>MTŽ SVORNÍKŮ L -300MM</t>
  </si>
  <si>
    <t>132000002</t>
  </si>
  <si>
    <t>SVORNÍKY Z PROFILOVÉ OCELI - POZINKOVANÉ</t>
  </si>
  <si>
    <t>998762103</t>
  </si>
  <si>
    <t>PŘESUN HMOT KCE TESAŘSKÉ V -24M</t>
  </si>
  <si>
    <t>762341811</t>
  </si>
  <si>
    <t>DMTŽ BEDNĚNÍ STŘECH Z PRKEN</t>
  </si>
  <si>
    <t>762331812</t>
  </si>
  <si>
    <t>DMTŽ KROVŮ VÁZANÝCH HRANOL -224CM2</t>
  </si>
  <si>
    <t>762311811</t>
  </si>
  <si>
    <t>DMTŽ KOTEVNÍCH ŽELEZ -5KG</t>
  </si>
  <si>
    <t>762342811</t>
  </si>
  <si>
    <t>DMTŽ LAŤOVÁNÍ STŘECH -0,22M</t>
  </si>
  <si>
    <t>762332921</t>
  </si>
  <si>
    <t>DOPLNĚNÍ STŘEŠ VAZBY HRANOL -120CM2</t>
  </si>
  <si>
    <t>762321911</t>
  </si>
  <si>
    <t>ZAVĚTROVÁNÍ A ZTUŽENÍ VAZNÍKŮ PRKNY</t>
  </si>
  <si>
    <t>762341921</t>
  </si>
  <si>
    <t>VÝŘEZ BEDNĚNÍ Z PRKEN OTVOR -1M2</t>
  </si>
  <si>
    <t>762343931</t>
  </si>
  <si>
    <t>BEDNĚNÍ OTVOR -1M2 STŘECHA PRKNA</t>
  </si>
  <si>
    <t>762-KONSTRUKCE TESAŘSKÉ CELKEM</t>
  </si>
  <si>
    <t>764-KONSTRUKCE KLEMPÍŘSKÉ</t>
  </si>
  <si>
    <t>764322280</t>
  </si>
  <si>
    <t>OPLECH PZ OKAP TVRDÁ KRYTINA RŠ 1000</t>
  </si>
  <si>
    <t>764</t>
  </si>
  <si>
    <t>764331230</t>
  </si>
  <si>
    <t>LEM ZEĎ PZ TVRDÁ KRYTINA RŠ 330</t>
  </si>
  <si>
    <t>764331260</t>
  </si>
  <si>
    <t>LEM ZEĎ PZ TVRDÁ KRYTINA RŠ 660</t>
  </si>
  <si>
    <t>764339230</t>
  </si>
  <si>
    <t>LEM KOMÍN PZ HLADKÁ KRYT PLOCHA</t>
  </si>
  <si>
    <t>764346240</t>
  </si>
  <si>
    <t>VENTIL NÁSTAVEC PZ HLAD KRYT D200</t>
  </si>
  <si>
    <t>764348221</t>
  </si>
  <si>
    <t>SNĚHOVÝ ZACHYTAČ TYČOVÝ PZ DL 500MM</t>
  </si>
  <si>
    <t>764355205</t>
  </si>
  <si>
    <t>ŽLAB PZ NÁSTŘEŠNÍ OBLÝ RŠ 1000</t>
  </si>
  <si>
    <t>764359212</t>
  </si>
  <si>
    <t>ŽLAB PZ KOTLÍK KÓNICKÝ TROUBA D-125</t>
  </si>
  <si>
    <t>764392280</t>
  </si>
  <si>
    <t>STŘEŠNÍ PRVKY PZ-ÚŽLABÍ RŠ 1000</t>
  </si>
  <si>
    <t>764421293</t>
  </si>
  <si>
    <t>OPLECHOVÁNÍ ŘÍMS PZ RŠ 1000</t>
  </si>
  <si>
    <t>764430230</t>
  </si>
  <si>
    <t>OPLECHOVÁNÍ PZ ZDÍ RŠ 400</t>
  </si>
  <si>
    <t>764421240</t>
  </si>
  <si>
    <t>OPLECHOVÁNÍ ŘÍMS PZ RŠ 250</t>
  </si>
  <si>
    <t>764454203</t>
  </si>
  <si>
    <t>ODPADNÍ TROUBY PZ KRUHOVÉ D 120</t>
  </si>
  <si>
    <t>764357201</t>
  </si>
  <si>
    <t>ŽLAB PZ MEZISTŘEŠNÍ RŠ 1100</t>
  </si>
  <si>
    <t>998764103</t>
  </si>
  <si>
    <t>PŘESUN HMOT KLEMPÍŘ KCE OBJEKT V 24M</t>
  </si>
  <si>
    <t>764321861</t>
  </si>
  <si>
    <t>DMTŽ OPLECH ŘÍMS NADŘÍMS 1000 -45°</t>
  </si>
  <si>
    <t>764322851</t>
  </si>
  <si>
    <t>DMTŽ OPLECH OKAP TVR KRYT RŠ660-45°</t>
  </si>
  <si>
    <t>764331851</t>
  </si>
  <si>
    <t>DMTŽ LEM ZEĎ TVRDÁ KRYT RŠ 500 -45°</t>
  </si>
  <si>
    <t>764430840</t>
  </si>
  <si>
    <t>DMTŽ OPLECHOVÁNÍ ZDÍ RŠ -500</t>
  </si>
  <si>
    <t>764342842</t>
  </si>
  <si>
    <t>DMTŽ LEM TRUB D-200 HLAD KRYT -45°</t>
  </si>
  <si>
    <t>764345842</t>
  </si>
  <si>
    <t>DMTŽ VENTIL NÁSTAVEC D -200 -45°</t>
  </si>
  <si>
    <t>764352821</t>
  </si>
  <si>
    <t>DMTŽ ŽLAB PODOK PŮLKR ROV RŠ500-45°</t>
  </si>
  <si>
    <t>764353861</t>
  </si>
  <si>
    <t>DMTŽ ŽLAB NADŘÍMS 4HR LŮŽKO 800-45°</t>
  </si>
  <si>
    <t>764359811</t>
  </si>
  <si>
    <t>DMTŽ KOTLÍK KÓNICKÝ -45°</t>
  </si>
  <si>
    <t>764362811</t>
  </si>
  <si>
    <t>DMTŽ POKLOPU HLADKÁ KRYT -45°</t>
  </si>
  <si>
    <t>764348814</t>
  </si>
  <si>
    <t>DMTŽ SNĚHOVÝ ZACHYTAČ -45°</t>
  </si>
  <si>
    <t>764392851</t>
  </si>
  <si>
    <t>DMTŽ STŘEŠNÍ ÚŽLABÍ RŠ 660 -45°</t>
  </si>
  <si>
    <t>764339831</t>
  </si>
  <si>
    <t>DMTŽ LEM KOMÍN HL KRYT PLOCHA -45°</t>
  </si>
  <si>
    <t>764394840</t>
  </si>
  <si>
    <t>DMTŽ PŘÍPONKA</t>
  </si>
  <si>
    <t>764454803</t>
  </si>
  <si>
    <t>DMTŽ TROUBY KRUHOVÉ D 150MM</t>
  </si>
  <si>
    <t>764311821</t>
  </si>
  <si>
    <t>DMTŽ KRYT HLAD STŘEŠ 1000 -30°-25M2</t>
  </si>
  <si>
    <t>764312921</t>
  </si>
  <si>
    <t>OPR PZ KRYT HLAD STŘEŠ 670 -30° -25</t>
  </si>
  <si>
    <t>764-KONSTRUKCE KLEMPÍŘSKÉ CELKEM</t>
  </si>
  <si>
    <t>765-KRYTINY TVRDÉ</t>
  </si>
  <si>
    <t>765311523</t>
  </si>
  <si>
    <t>ZASTŘEŠ SLOŽ BOBR KORUNA SUCHO</t>
  </si>
  <si>
    <t>765</t>
  </si>
  <si>
    <t>765313321</t>
  </si>
  <si>
    <t>HŘEBEN KERAM BOBR VĚTR PÁS 60MM</t>
  </si>
  <si>
    <t>765313421</t>
  </si>
  <si>
    <t>NÁROŽÍ KERAM BOBR VĚTR PÁS 60MM</t>
  </si>
  <si>
    <t>765311581</t>
  </si>
  <si>
    <t>TAŠKA PRŮCHODOVÁ BOBROVKA</t>
  </si>
  <si>
    <t>765311582</t>
  </si>
  <si>
    <t>KOMÍNEK PRŮCHODOVÁ TAŠKA BOBR</t>
  </si>
  <si>
    <t>765311583</t>
  </si>
  <si>
    <t>PŘIŘEZÁNÍ BOBROVKY</t>
  </si>
  <si>
    <t>765311722</t>
  </si>
  <si>
    <t>VĚTRACÍ OCHR MŘÍŽKA VYSOKÁ+HŘEBEN</t>
  </si>
  <si>
    <t>765311726</t>
  </si>
  <si>
    <t>OCHRANNÝ PÁS PROTI PTÁKŮM Š 5CM</t>
  </si>
  <si>
    <t>765313330</t>
  </si>
  <si>
    <t>HŘEBEN KERAM ROZDĚLOVACÍ X/Y</t>
  </si>
  <si>
    <t>765313611</t>
  </si>
  <si>
    <t>UNIVERZÁLNÍ VIKÝŘ  45X55CM</t>
  </si>
  <si>
    <t>765313662</t>
  </si>
  <si>
    <t>PROTISNĚH HÁK TAŠKA KERAM</t>
  </si>
  <si>
    <t>765313670</t>
  </si>
  <si>
    <t>STOUPACÍ KOMPLET DLOUHÝ+SPOJOVACÍ MAT</t>
  </si>
  <si>
    <t>765718436</t>
  </si>
  <si>
    <t>POKRYTÍ ŘÍMSA/ATIKA -30CM PREJZY</t>
  </si>
  <si>
    <t>765718491</t>
  </si>
  <si>
    <t>PŘÍPL POKRYTÍ ŘÍMSA -30CM -60°</t>
  </si>
  <si>
    <t>765718492</t>
  </si>
  <si>
    <t>PŘÍPL POKRYTÍ ŘÍMSA -30CM SLOŽITOST</t>
  </si>
  <si>
    <t>765318537</t>
  </si>
  <si>
    <t>HŘEBEN 2X PREJZY MALTA</t>
  </si>
  <si>
    <t>765318591</t>
  </si>
  <si>
    <t>PŘÍPL MTŽ HŘEBEN SKLON -60°</t>
  </si>
  <si>
    <t>765313331</t>
  </si>
  <si>
    <t>HŘEBEN KERAM UKONČOVACÍ VRCHNÍ</t>
  </si>
  <si>
    <t>596600260</t>
  </si>
  <si>
    <t>TAŠKA BOBROVKA VĚTRACÍ</t>
  </si>
  <si>
    <t>998765103</t>
  </si>
  <si>
    <t>PŘESUN HMOT KRYTIN TVRDÉ OBJEKT V -24M</t>
  </si>
  <si>
    <t>765901191</t>
  </si>
  <si>
    <t>MTŽ PODSTŘEŠNÍ HYDROIZOLAČNÍ FÓLIE</t>
  </si>
  <si>
    <t>673523390</t>
  </si>
  <si>
    <t>MEMBRÁNA PODSTŘEŠNÍ LEP OKRAJE 160G/M2</t>
  </si>
  <si>
    <t>765311810</t>
  </si>
  <si>
    <t>DMTŽ DO SUTI BOBROVKY NA SUCHO</t>
  </si>
  <si>
    <t>765318871</t>
  </si>
  <si>
    <t>DMTŽ DO SUTI HŘEBEN TVRDÁ HŘEBENÁČ</t>
  </si>
  <si>
    <t>765718860</t>
  </si>
  <si>
    <t>DMTŽ DO SUTI POKRYTÍ ZEĎ-30 PREJZY</t>
  </si>
  <si>
    <t>765718891</t>
  </si>
  <si>
    <t>PŘÍPL DMTŽ DO SUTI POKRYTÍ ZDÍ -60°</t>
  </si>
  <si>
    <t>765318876</t>
  </si>
  <si>
    <t>DMTŽ DO SUTI HŘEBEN TVRDÁ PREJZY</t>
  </si>
  <si>
    <t>765318891</t>
  </si>
  <si>
    <t>PŘÍPL DMTŽ DO SUTI HŘEBEN -60°</t>
  </si>
  <si>
    <t>765-KRYTINY TVRDÉ CELKEM</t>
  </si>
  <si>
    <t>767-KOVOVÉ DOPLŇKOVÉ KONSTRUKCE</t>
  </si>
  <si>
    <t>998767103</t>
  </si>
  <si>
    <t>PŘESUN HMOT ZÁMEČNÍK KCE OBJEKT V -24M</t>
  </si>
  <si>
    <t>767</t>
  </si>
  <si>
    <t>767990000</t>
  </si>
  <si>
    <t>ZÁMEČNICKÉ OPRAVY STŘEŠNÍCH PRVKŮ</t>
  </si>
  <si>
    <t>HOD</t>
  </si>
  <si>
    <t>132000001</t>
  </si>
  <si>
    <t>VÝROBKY Z PROFILOVÉ OCELI - POZINKOVANÉ</t>
  </si>
  <si>
    <t>767-KOVOVÉ DOPLŇKOVÉ KONSTRUKCE CELKEM</t>
  </si>
  <si>
    <t>783-NÁTĚRY</t>
  </si>
  <si>
    <t>783783312</t>
  </si>
  <si>
    <t>NÁTĚR TESAŘ KCÍ DŘEVOKAZ PREV EXT</t>
  </si>
  <si>
    <t>783</t>
  </si>
  <si>
    <t>783522000</t>
  </si>
  <si>
    <t>NÁTĚR SYNTET KLEMPÍŘ KCE ZÁKL+ 2X</t>
  </si>
  <si>
    <t>783521900</t>
  </si>
  <si>
    <t>OPRAVA NÁTĚR SYNTET KLEMPÍŘ KCE 1X</t>
  </si>
  <si>
    <t>783-NÁTĚRY CELKEM</t>
  </si>
  <si>
    <t>784-MALBY A TAPETOVÁNÍ</t>
  </si>
  <si>
    <t>784453631</t>
  </si>
  <si>
    <t>MALBA 2XDISP TEKUTÁ OTĚRUVZD BÍLÁ M-3,8</t>
  </si>
  <si>
    <t>784</t>
  </si>
  <si>
    <t>784-MALBY A TAPETOVÁNÍ CELKEM</t>
  </si>
  <si>
    <t>PSV  CELKEM</t>
  </si>
  <si>
    <t>M155-Elektromontáže</t>
  </si>
  <si>
    <t>210220000</t>
  </si>
  <si>
    <t>DEMONTÁŽ+NOVÉ HROMOSVODY + REVIZE</t>
  </si>
  <si>
    <t>155</t>
  </si>
  <si>
    <t>M155-Elektromontáže CELKEM</t>
  </si>
  <si>
    <t>MONTÁŽE CELKEM</t>
  </si>
  <si>
    <t>OBJEKT Celkem bez DPH</t>
  </si>
  <si>
    <t>OBJEKT ČP.407, DVŮR KRÁLOVÉ N.L.</t>
  </si>
  <si>
    <t>VÝMĚNA STŘEŠNÍ KRYTINY - III.ETAPA</t>
  </si>
  <si>
    <t>MĚSTO DVŮR KRÁLOVÉ N.L.</t>
  </si>
  <si>
    <t>TRIO-PROJEKT, s.r.o.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</si>
</sst>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"/>
    <numFmt numFmtId="166" formatCode="#,##0.0"/>
  </numFmts>
  <fonts count="24"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4" fillId="0" borderId="1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4" fillId="0" borderId="3" xfId="1" applyNumberFormat="1" applyFont="1" applyFill="1" applyBorder="1" applyAlignment="1" applyProtection="1">
      <alignment horizontal="left" vertical="center"/>
    </xf>
    <xf numFmtId="0" fontId="2" fillId="0" borderId="0" xfId="1"/>
    <xf numFmtId="0" fontId="6" fillId="0" borderId="4" xfId="1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1" fontId="0" fillId="2" borderId="8" xfId="0" applyNumberFormat="1" applyFill="1" applyBorder="1"/>
    <xf numFmtId="0" fontId="6" fillId="2" borderId="9" xfId="1" applyNumberFormat="1" applyFont="1" applyFill="1" applyBorder="1" applyAlignment="1" applyProtection="1">
      <alignment vertical="center"/>
    </xf>
    <xf numFmtId="0" fontId="6" fillId="2" borderId="10" xfId="1" applyNumberFormat="1" applyFont="1" applyFill="1" applyBorder="1" applyAlignment="1" applyProtection="1">
      <alignment horizontal="right" vertical="center"/>
    </xf>
    <xf numFmtId="165" fontId="6" fillId="0" borderId="0" xfId="1" applyNumberFormat="1" applyFont="1" applyFill="1" applyAlignment="1" applyProtection="1">
      <alignment vertical="center"/>
    </xf>
    <xf numFmtId="165" fontId="6" fillId="3" borderId="8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vertical="center"/>
    </xf>
    <xf numFmtId="1" fontId="0" fillId="2" borderId="12" xfId="0" applyNumberFormat="1" applyFill="1" applyBorder="1"/>
    <xf numFmtId="0" fontId="6" fillId="2" borderId="0" xfId="1" applyNumberFormat="1" applyFont="1" applyFill="1" applyBorder="1" applyAlignment="1" applyProtection="1">
      <alignment vertical="center"/>
    </xf>
    <xf numFmtId="0" fontId="6" fillId="2" borderId="13" xfId="1" applyNumberFormat="1" applyFont="1" applyFill="1" applyBorder="1" applyAlignment="1" applyProtection="1">
      <alignment horizontal="right" vertical="center"/>
    </xf>
    <xf numFmtId="165" fontId="6" fillId="3" borderId="12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vertical="center"/>
    </xf>
    <xf numFmtId="165" fontId="7" fillId="2" borderId="14" xfId="1" applyNumberFormat="1" applyFont="1" applyFill="1" applyBorder="1" applyAlignment="1" applyProtection="1">
      <alignment vertical="center"/>
    </xf>
    <xf numFmtId="0" fontId="6" fillId="2" borderId="15" xfId="1" applyNumberFormat="1" applyFont="1" applyFill="1" applyBorder="1" applyAlignment="1" applyProtection="1">
      <alignment vertical="center"/>
    </xf>
    <xf numFmtId="0" fontId="6" fillId="2" borderId="16" xfId="1" applyNumberFormat="1" applyFont="1" applyFill="1" applyBorder="1" applyAlignment="1" applyProtection="1">
      <alignment horizontal="right" vertical="center"/>
    </xf>
    <xf numFmtId="165" fontId="6" fillId="3" borderId="14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/>
    <xf numFmtId="0" fontId="6" fillId="0" borderId="0" xfId="1" applyNumberFormat="1" applyFont="1" applyFill="1" applyAlignment="1" applyProtection="1"/>
    <xf numFmtId="0" fontId="6" fillId="0" borderId="0" xfId="1" applyNumberFormat="1" applyFont="1" applyFill="1" applyAlignment="1" applyProtection="1">
      <alignment horizontal="right"/>
    </xf>
    <xf numFmtId="0" fontId="6" fillId="0" borderId="11" xfId="1" applyNumberFormat="1" applyFont="1" applyFill="1" applyBorder="1" applyAlignment="1" applyProtection="1"/>
    <xf numFmtId="0" fontId="8" fillId="3" borderId="8" xfId="1" applyNumberFormat="1" applyFont="1" applyFill="1" applyBorder="1" applyAlignment="1" applyProtection="1">
      <alignment vertical="center"/>
    </xf>
    <xf numFmtId="0" fontId="6" fillId="3" borderId="9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horizontal="right" vertical="center"/>
    </xf>
    <xf numFmtId="165" fontId="8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vertical="center"/>
    </xf>
    <xf numFmtId="165" fontId="6" fillId="0" borderId="17" xfId="1" applyNumberFormat="1" applyFont="1" applyFill="1" applyBorder="1" applyAlignment="1" applyProtection="1">
      <alignment horizontal="left" vertical="center"/>
    </xf>
    <xf numFmtId="165" fontId="6" fillId="0" borderId="18" xfId="1" applyNumberFormat="1" applyFont="1" applyFill="1" applyBorder="1" applyAlignment="1" applyProtection="1">
      <alignment horizontal="left" vertical="center"/>
    </xf>
    <xf numFmtId="0" fontId="6" fillId="0" borderId="19" xfId="1" applyNumberFormat="1" applyFont="1" applyFill="1" applyBorder="1" applyAlignment="1" applyProtection="1">
      <alignment vertical="center"/>
    </xf>
    <xf numFmtId="0" fontId="6" fillId="3" borderId="0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horizontal="right" vertical="center"/>
    </xf>
    <xf numFmtId="165" fontId="6" fillId="0" borderId="18" xfId="1" applyNumberFormat="1" applyFont="1" applyFill="1" applyBorder="1" applyAlignment="1" applyProtection="1">
      <alignment vertical="center"/>
    </xf>
    <xf numFmtId="0" fontId="6" fillId="3" borderId="15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Alignment="1" applyProtection="1"/>
    <xf numFmtId="0" fontId="8" fillId="0" borderId="0" xfId="1" applyNumberFormat="1" applyFont="1" applyFill="1" applyAlignment="1" applyProtection="1"/>
    <xf numFmtId="165" fontId="6" fillId="0" borderId="17" xfId="1" applyNumberFormat="1" applyFont="1" applyFill="1" applyBorder="1" applyAlignment="1" applyProtection="1">
      <alignment vertical="center"/>
    </xf>
    <xf numFmtId="0" fontId="6" fillId="0" borderId="20" xfId="1" applyNumberFormat="1" applyFont="1" applyFill="1" applyBorder="1" applyAlignment="1" applyProtection="1">
      <alignment vertical="center"/>
    </xf>
    <xf numFmtId="14" fontId="6" fillId="0" borderId="17" xfId="1" applyNumberFormat="1" applyFont="1" applyFill="1" applyBorder="1" applyAlignment="1" applyProtection="1">
      <alignment horizontal="center" vertical="center"/>
    </xf>
    <xf numFmtId="3" fontId="6" fillId="0" borderId="17" xfId="1" applyNumberFormat="1" applyFont="1" applyFill="1" applyBorder="1" applyAlignment="1" applyProtection="1">
      <alignment horizontal="right" vertical="center"/>
    </xf>
    <xf numFmtId="0" fontId="6" fillId="0" borderId="21" xfId="1" applyNumberFormat="1" applyFont="1" applyFill="1" applyBorder="1" applyAlignment="1" applyProtection="1">
      <alignment vertical="center"/>
    </xf>
    <xf numFmtId="0" fontId="6" fillId="0" borderId="22" xfId="1" applyNumberFormat="1" applyFont="1" applyFill="1" applyBorder="1" applyAlignment="1" applyProtection="1">
      <alignment vertical="center"/>
    </xf>
    <xf numFmtId="0" fontId="6" fillId="0" borderId="23" xfId="1" applyNumberFormat="1" applyFont="1" applyFill="1" applyBorder="1" applyAlignment="1" applyProtection="1">
      <alignment vertical="center"/>
    </xf>
    <xf numFmtId="0" fontId="9" fillId="0" borderId="4" xfId="1" applyNumberFormat="1" applyFont="1" applyFill="1" applyBorder="1" applyAlignment="1" applyProtection="1">
      <alignment vertical="center"/>
    </xf>
    <xf numFmtId="0" fontId="9" fillId="0" borderId="5" xfId="1" applyNumberFormat="1" applyFont="1" applyFill="1" applyBorder="1" applyAlignment="1" applyProtection="1">
      <alignment vertical="center"/>
    </xf>
    <xf numFmtId="0" fontId="9" fillId="0" borderId="6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165" fontId="1" fillId="0" borderId="20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19" xfId="1" applyNumberFormat="1" applyFont="1" applyFill="1" applyBorder="1" applyAlignment="1" applyProtection="1">
      <alignment horizontal="left"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7" xfId="1" applyNumberFormat="1" applyFont="1" applyFill="1" applyBorder="1" applyAlignment="1" applyProtection="1">
      <alignment vertical="center"/>
    </xf>
    <xf numFmtId="166" fontId="1" fillId="0" borderId="28" xfId="1" applyNumberFormat="1" applyFont="1" applyFill="1" applyBorder="1" applyAlignment="1" applyProtection="1">
      <alignment vertical="center"/>
    </xf>
    <xf numFmtId="3" fontId="1" fillId="0" borderId="29" xfId="1" applyNumberFormat="1" applyFont="1" applyFill="1" applyBorder="1" applyAlignment="1" applyProtection="1">
      <alignment vertical="center"/>
    </xf>
    <xf numFmtId="3" fontId="1" fillId="0" borderId="28" xfId="1" applyNumberFormat="1" applyFont="1" applyFill="1" applyBorder="1" applyAlignment="1" applyProtection="1">
      <alignment vertical="center"/>
    </xf>
    <xf numFmtId="0" fontId="1" fillId="0" borderId="29" xfId="1" applyNumberFormat="1" applyFont="1" applyFill="1" applyBorder="1" applyAlignment="1" applyProtection="1">
      <alignment vertical="center"/>
    </xf>
    <xf numFmtId="166" fontId="1" fillId="0" borderId="27" xfId="1" applyNumberFormat="1" applyFont="1" applyFill="1" applyBorder="1" applyAlignment="1" applyProtection="1">
      <alignment vertical="center"/>
    </xf>
    <xf numFmtId="3" fontId="1" fillId="0" borderId="27" xfId="1" applyNumberFormat="1" applyFont="1" applyFill="1" applyBorder="1" applyAlignment="1" applyProtection="1">
      <alignment vertical="center"/>
    </xf>
    <xf numFmtId="3" fontId="1" fillId="0" borderId="30" xfId="1" applyNumberFormat="1" applyFont="1" applyFill="1" applyBorder="1" applyAlignment="1" applyProtection="1">
      <alignment vertical="center"/>
    </xf>
    <xf numFmtId="0" fontId="9" fillId="0" borderId="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165" fontId="10" fillId="0" borderId="2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left" vertical="center"/>
    </xf>
    <xf numFmtId="0" fontId="9" fillId="0" borderId="3" xfId="1" applyNumberFormat="1" applyFont="1" applyFill="1" applyBorder="1" applyAlignment="1" applyProtection="1">
      <alignment vertical="center"/>
    </xf>
    <xf numFmtId="0" fontId="11" fillId="4" borderId="31" xfId="1" applyNumberFormat="1" applyFont="1" applyFill="1" applyBorder="1" applyAlignment="1" applyProtection="1">
      <alignment horizontal="center" vertical="center"/>
    </xf>
    <xf numFmtId="0" fontId="9" fillId="4" borderId="32" xfId="1" applyNumberFormat="1" applyFont="1" applyFill="1" applyBorder="1" applyAlignment="1" applyProtection="1">
      <alignment horizontal="center" vertical="center"/>
    </xf>
    <xf numFmtId="0" fontId="12" fillId="0" borderId="33" xfId="1" applyNumberFormat="1" applyFont="1" applyFill="1" applyBorder="1" applyAlignment="1" applyProtection="1">
      <alignment horizontal="left" vertical="center"/>
    </xf>
    <xf numFmtId="0" fontId="9" fillId="0" borderId="33" xfId="1" applyNumberFormat="1" applyFont="1" applyFill="1" applyBorder="1" applyAlignment="1" applyProtection="1">
      <alignment horizontal="left" vertical="center"/>
    </xf>
    <xf numFmtId="0" fontId="9" fillId="0" borderId="34" xfId="1" applyNumberFormat="1" applyFont="1" applyFill="1" applyBorder="1" applyAlignment="1" applyProtection="1">
      <alignment horizontal="left" vertical="center"/>
    </xf>
    <xf numFmtId="0" fontId="1" fillId="4" borderId="32" xfId="1" applyNumberFormat="1" applyFont="1" applyFill="1" applyBorder="1" applyAlignment="1" applyProtection="1">
      <alignment horizontal="center" vertical="center"/>
    </xf>
    <xf numFmtId="0" fontId="10" fillId="4" borderId="32" xfId="1" applyNumberFormat="1" applyFont="1" applyFill="1" applyBorder="1" applyAlignment="1" applyProtection="1">
      <alignment vertical="center"/>
    </xf>
    <xf numFmtId="0" fontId="3" fillId="0" borderId="35" xfId="1" applyNumberFormat="1" applyFont="1" applyFill="1" applyBorder="1" applyAlignment="1" applyProtection="1">
      <alignment horizontal="center" vertical="center"/>
    </xf>
    <xf numFmtId="0" fontId="9" fillId="0" borderId="8" xfId="1" applyNumberFormat="1" applyFont="1" applyFill="1" applyBorder="1" applyAlignment="1" applyProtection="1">
      <alignment vertical="center"/>
    </xf>
    <xf numFmtId="0" fontId="9" fillId="0" borderId="10" xfId="1" applyNumberFormat="1" applyFont="1" applyFill="1" applyBorder="1" applyAlignment="1" applyProtection="1">
      <alignment vertical="center"/>
    </xf>
    <xf numFmtId="0" fontId="3" fillId="0" borderId="17" xfId="1" applyNumberFormat="1" applyFont="1" applyFill="1" applyBorder="1" applyAlignment="1" applyProtection="1">
      <alignment vertical="center"/>
    </xf>
    <xf numFmtId="3" fontId="1" fillId="0" borderId="18" xfId="1" applyNumberFormat="1" applyFont="1" applyFill="1" applyBorder="1" applyAlignment="1" applyProtection="1">
      <alignment vertical="center"/>
    </xf>
    <xf numFmtId="3" fontId="1" fillId="0" borderId="25" xfId="1" applyNumberFormat="1" applyFont="1" applyFill="1" applyBorder="1" applyAlignment="1" applyProtection="1">
      <alignment vertical="center"/>
    </xf>
    <xf numFmtId="0" fontId="3" fillId="0" borderId="18" xfId="1" applyNumberFormat="1" applyFont="1" applyFill="1" applyBorder="1" applyAlignment="1" applyProtection="1">
      <alignment vertical="center"/>
    </xf>
    <xf numFmtId="0" fontId="3" fillId="0" borderId="19" xfId="1" applyNumberFormat="1" applyFont="1" applyFill="1" applyBorder="1" applyAlignment="1" applyProtection="1">
      <alignment vertical="center"/>
    </xf>
    <xf numFmtId="165" fontId="3" fillId="0" borderId="18" xfId="1" applyNumberFormat="1" applyFont="1" applyFill="1" applyBorder="1" applyAlignment="1" applyProtection="1">
      <alignment vertical="center"/>
    </xf>
    <xf numFmtId="10" fontId="8" fillId="0" borderId="18" xfId="1" applyNumberFormat="1" applyFont="1" applyFill="1" applyBorder="1" applyAlignment="1" applyProtection="1">
      <alignment vertical="center"/>
    </xf>
    <xf numFmtId="0" fontId="9" fillId="0" borderId="14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vertical="center"/>
    </xf>
    <xf numFmtId="4" fontId="3" fillId="0" borderId="19" xfId="1" applyNumberFormat="1" applyFont="1" applyFill="1" applyBorder="1" applyAlignment="1" applyProtection="1">
      <alignment vertical="center"/>
    </xf>
    <xf numFmtId="0" fontId="3" fillId="0" borderId="24" xfId="1" applyNumberFormat="1" applyFont="1" applyFill="1" applyBorder="1" applyAlignment="1" applyProtection="1">
      <alignment vertical="center"/>
    </xf>
    <xf numFmtId="0" fontId="3" fillId="0" borderId="20" xfId="1" applyNumberFormat="1" applyFont="1" applyFill="1" applyBorder="1" applyAlignment="1" applyProtection="1">
      <alignment vertical="center"/>
    </xf>
    <xf numFmtId="0" fontId="13" fillId="0" borderId="18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1" fillId="0" borderId="1" xfId="1" applyNumberFormat="1" applyFont="1" applyFill="1" applyBorder="1" applyAlignment="1" applyProtection="1">
      <alignment vertical="center"/>
    </xf>
    <xf numFmtId="0" fontId="3" fillId="0" borderId="36" xfId="1" applyNumberFormat="1" applyFont="1" applyFill="1" applyBorder="1" applyAlignment="1" applyProtection="1">
      <alignment horizontal="center" vertical="center"/>
    </xf>
    <xf numFmtId="0" fontId="3" fillId="0" borderId="29" xfId="1" applyNumberFormat="1" applyFont="1" applyFill="1" applyBorder="1" applyAlignment="1" applyProtection="1">
      <alignment vertical="center"/>
    </xf>
    <xf numFmtId="0" fontId="3" fillId="0" borderId="27" xfId="1" applyNumberFormat="1" applyFont="1" applyFill="1" applyBorder="1" applyAlignment="1" applyProtection="1">
      <alignment vertical="center"/>
    </xf>
    <xf numFmtId="0" fontId="3" fillId="0" borderId="28" xfId="1" applyNumberFormat="1" applyFont="1" applyFill="1" applyBorder="1" applyAlignment="1" applyProtection="1">
      <alignment vertical="center"/>
    </xf>
    <xf numFmtId="0" fontId="1" fillId="0" borderId="5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" fillId="0" borderId="37" xfId="1" applyNumberFormat="1" applyFont="1" applyFill="1" applyBorder="1" applyAlignment="1" applyProtection="1">
      <alignment vertical="center"/>
    </xf>
    <xf numFmtId="0" fontId="8" fillId="0" borderId="38" xfId="1" applyNumberFormat="1" applyFont="1" applyFill="1" applyBorder="1" applyAlignment="1" applyProtection="1">
      <alignment vertical="center"/>
    </xf>
    <xf numFmtId="0" fontId="1" fillId="0" borderId="6" xfId="1" applyNumberFormat="1" applyFont="1" applyFill="1" applyBorder="1" applyAlignment="1" applyProtection="1">
      <alignment vertical="center"/>
    </xf>
    <xf numFmtId="0" fontId="10" fillId="4" borderId="32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166" fontId="8" fillId="0" borderId="0" xfId="1" applyNumberFormat="1" applyFont="1" applyFill="1" applyAlignment="1" applyProtection="1">
      <alignment vertical="center"/>
    </xf>
    <xf numFmtId="166" fontId="1" fillId="0" borderId="11" xfId="1" applyNumberFormat="1" applyFont="1" applyFill="1" applyBorder="1" applyAlignment="1" applyProtection="1">
      <alignment vertical="center"/>
    </xf>
    <xf numFmtId="3" fontId="1" fillId="3" borderId="3" xfId="1" applyNumberFormat="1" applyFont="1" applyFill="1" applyBorder="1" applyAlignment="1" applyProtection="1">
      <alignment vertical="center"/>
    </xf>
    <xf numFmtId="0" fontId="3" fillId="0" borderId="39" xfId="1" applyNumberFormat="1" applyFont="1" applyFill="1" applyBorder="1" applyAlignment="1" applyProtection="1">
      <alignment horizontal="left"/>
    </xf>
    <xf numFmtId="0" fontId="1" fillId="0" borderId="15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1" fillId="0" borderId="16" xfId="1" applyNumberFormat="1" applyFont="1" applyFill="1" applyBorder="1" applyAlignment="1" applyProtection="1">
      <alignment vertical="center"/>
    </xf>
    <xf numFmtId="0" fontId="3" fillId="0" borderId="15" xfId="1" applyNumberFormat="1" applyFont="1" applyFill="1" applyBorder="1" applyAlignment="1" applyProtection="1">
      <alignment horizontal="left"/>
    </xf>
    <xf numFmtId="0" fontId="1" fillId="0" borderId="40" xfId="1" applyNumberFormat="1" applyFont="1" applyFill="1" applyBorder="1" applyAlignment="1" applyProtection="1">
      <alignment vertical="center"/>
    </xf>
    <xf numFmtId="9" fontId="3" fillId="0" borderId="17" xfId="1" applyNumberFormat="1" applyFont="1" applyFill="1" applyBorder="1" applyAlignment="1" applyProtection="1">
      <alignment vertical="center"/>
    </xf>
    <xf numFmtId="4" fontId="1" fillId="0" borderId="18" xfId="1" applyNumberFormat="1" applyFont="1" applyFill="1" applyBorder="1" applyAlignment="1" applyProtection="1">
      <alignment vertical="center"/>
    </xf>
    <xf numFmtId="4" fontId="1" fillId="0" borderId="25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4" fontId="1" fillId="3" borderId="41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9" fillId="0" borderId="42" xfId="1" applyNumberFormat="1" applyFont="1" applyFill="1" applyBorder="1" applyAlignment="1" applyProtection="1">
      <alignment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10" xfId="1" applyNumberFormat="1" applyFont="1" applyFill="1" applyBorder="1" applyAlignment="1" applyProtection="1">
      <alignment vertical="center"/>
    </xf>
    <xf numFmtId="0" fontId="8" fillId="0" borderId="9" xfId="1" applyNumberFormat="1" applyFont="1" applyFill="1" applyBorder="1" applyAlignment="1" applyProtection="1">
      <alignment vertical="center"/>
    </xf>
    <xf numFmtId="0" fontId="3" fillId="0" borderId="43" xfId="1" applyNumberFormat="1" applyFont="1" applyFill="1" applyBorder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/>
    </xf>
    <xf numFmtId="0" fontId="3" fillId="0" borderId="21" xfId="1" applyNumberFormat="1" applyFont="1" applyFill="1" applyBorder="1" applyAlignment="1" applyProtection="1">
      <alignment horizontal="left"/>
    </xf>
    <xf numFmtId="0" fontId="1" fillId="0" borderId="22" xfId="1" applyNumberFormat="1" applyFont="1" applyFill="1" applyBorder="1" applyAlignment="1" applyProtection="1">
      <alignment vertical="center"/>
    </xf>
    <xf numFmtId="0" fontId="1" fillId="0" borderId="44" xfId="1" applyNumberFormat="1" applyFont="1" applyFill="1" applyBorder="1" applyAlignment="1" applyProtection="1">
      <alignment vertical="center"/>
    </xf>
    <xf numFmtId="0" fontId="3" fillId="0" borderId="45" xfId="1" applyNumberFormat="1" applyFont="1" applyFill="1" applyBorder="1" applyAlignment="1" applyProtection="1"/>
    <xf numFmtId="0" fontId="3" fillId="0" borderId="23" xfId="1" applyNumberFormat="1" applyFont="1" applyFill="1" applyBorder="1" applyAlignment="1" applyProtection="1">
      <alignment horizontal="center" vertical="center"/>
    </xf>
    <xf numFmtId="1" fontId="15" fillId="5" borderId="0" xfId="1" applyNumberFormat="1" applyFont="1" applyFill="1" applyAlignment="1" applyProtection="1">
      <alignment vertical="center"/>
    </xf>
    <xf numFmtId="0" fontId="8" fillId="5" borderId="0" xfId="1" applyNumberFormat="1" applyFont="1" applyFill="1" applyAlignment="1" applyProtection="1">
      <alignment vertical="center"/>
    </xf>
    <xf numFmtId="1" fontId="16" fillId="5" borderId="0" xfId="0" applyNumberFormat="1" applyFont="1" applyFill="1"/>
    <xf numFmtId="1" fontId="0" fillId="5" borderId="0" xfId="0" applyNumberFormat="1" applyFill="1" applyBorder="1"/>
    <xf numFmtId="1" fontId="7" fillId="5" borderId="0" xfId="1" applyNumberFormat="1" applyFont="1" applyFill="1" applyAlignment="1" applyProtection="1">
      <alignment vertical="center"/>
    </xf>
    <xf numFmtId="1" fontId="8" fillId="5" borderId="0" xfId="1" applyNumberFormat="1" applyFont="1" applyFill="1" applyAlignment="1" applyProtection="1">
      <alignment vertical="center"/>
    </xf>
    <xf numFmtId="1" fontId="8" fillId="6" borderId="46" xfId="1" applyNumberFormat="1" applyFont="1" applyFill="1" applyBorder="1" applyAlignment="1" applyProtection="1">
      <alignment horizontal="center" vertical="center" wrapText="1"/>
    </xf>
    <xf numFmtId="0" fontId="8" fillId="6" borderId="47" xfId="1" applyNumberFormat="1" applyFont="1" applyFill="1" applyBorder="1" applyAlignment="1" applyProtection="1">
      <alignment horizontal="center" vertical="center" wrapText="1"/>
    </xf>
    <xf numFmtId="0" fontId="8" fillId="6" borderId="48" xfId="1" applyNumberFormat="1" applyFont="1" applyFill="1" applyBorder="1" applyAlignment="1" applyProtection="1">
      <alignment horizontal="center" vertical="center" wrapText="1"/>
    </xf>
    <xf numFmtId="1" fontId="8" fillId="6" borderId="49" xfId="1" applyNumberFormat="1" applyFont="1" applyFill="1" applyBorder="1" applyAlignment="1" applyProtection="1">
      <alignment horizontal="center" vertical="center" wrapText="1"/>
    </xf>
    <xf numFmtId="0" fontId="8" fillId="6" borderId="50" xfId="1" applyNumberFormat="1" applyFont="1" applyFill="1" applyBorder="1" applyAlignment="1" applyProtection="1">
      <alignment horizontal="center" vertical="center" wrapText="1"/>
    </xf>
    <xf numFmtId="0" fontId="8" fillId="6" borderId="51" xfId="1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19" fillId="0" borderId="1" xfId="1" applyNumberFormat="1" applyFont="1" applyFill="1" applyBorder="1" applyAlignment="1" applyProtection="1">
      <alignment vertical="center"/>
    </xf>
    <xf numFmtId="4" fontId="20" fillId="3" borderId="1" xfId="1" applyNumberFormat="1" applyFont="1" applyFill="1" applyBorder="1" applyAlignment="1" applyProtection="1">
      <alignment vertical="center"/>
    </xf>
    <xf numFmtId="9" fontId="3" fillId="0" borderId="18" xfId="1" applyNumberFormat="1" applyFont="1" applyFill="1" applyBorder="1" applyAlignment="1" applyProtection="1">
      <alignment horizontal="right" vertical="center"/>
    </xf>
    <xf numFmtId="0" fontId="3" fillId="0" borderId="9" xfId="1" applyNumberFormat="1" applyFont="1" applyFill="1" applyBorder="1" applyAlignment="1" applyProtection="1">
      <alignment vertical="center"/>
    </xf>
    <xf numFmtId="0" fontId="3" fillId="0" borderId="22" xfId="1" applyNumberFormat="1" applyFont="1" applyFill="1" applyBorder="1" applyAlignment="1" applyProtection="1">
      <alignment vertical="center"/>
    </xf>
    <xf numFmtId="4" fontId="14" fillId="0" borderId="17" xfId="1" applyNumberFormat="1" applyFont="1" applyFill="1" applyBorder="1" applyAlignment="1" applyProtection="1">
      <alignment vertical="center"/>
    </xf>
    <xf numFmtId="14" fontId="8" fillId="5" borderId="0" xfId="1" applyNumberFormat="1" applyFont="1" applyFill="1" applyAlignment="1" applyProtection="1">
      <alignment horizontal="left" vertical="center"/>
    </xf>
    <xf numFmtId="3" fontId="17" fillId="0" borderId="8" xfId="1" applyNumberFormat="1" applyFont="1" applyFill="1" applyBorder="1" applyAlignment="1" applyProtection="1">
      <alignment vertical="center"/>
    </xf>
    <xf numFmtId="3" fontId="18" fillId="0" borderId="14" xfId="1" applyNumberFormat="1" applyFont="1" applyBorder="1"/>
    <xf numFmtId="3" fontId="17" fillId="0" borderId="14" xfId="1" applyNumberFormat="1" applyFont="1" applyFill="1" applyBorder="1" applyAlignment="1" applyProtection="1">
      <alignment vertical="center"/>
    </xf>
    <xf numFmtId="3" fontId="17" fillId="0" borderId="45" xfId="1" applyNumberFormat="1" applyFont="1" applyFill="1" applyBorder="1" applyAlignment="1" applyProtection="1">
      <alignment vertical="center"/>
    </xf>
    <xf numFmtId="3" fontId="1" fillId="0" borderId="43" xfId="1" applyNumberFormat="1" applyFont="1" applyFill="1" applyBorder="1" applyAlignment="1" applyProtection="1">
      <alignment vertical="center"/>
    </xf>
    <xf numFmtId="3" fontId="1" fillId="0" borderId="40" xfId="1" applyNumberFormat="1" applyFont="1" applyFill="1" applyBorder="1" applyAlignment="1" applyProtection="1">
      <alignment vertical="center"/>
    </xf>
    <xf numFmtId="3" fontId="1" fillId="0" borderId="23" xfId="1" applyNumberFormat="1" applyFont="1" applyFill="1" applyBorder="1" applyAlignment="1" applyProtection="1">
      <alignment vertical="center"/>
    </xf>
    <xf numFmtId="1" fontId="21" fillId="0" borderId="17" xfId="0" applyNumberFormat="1" applyFont="1" applyBorder="1"/>
    <xf numFmtId="2" fontId="21" fillId="0" borderId="17" xfId="0" applyNumberFormat="1" applyFont="1" applyBorder="1"/>
    <xf numFmtId="1" fontId="22" fillId="0" borderId="17" xfId="0" applyNumberFormat="1" applyFont="1" applyBorder="1"/>
    <xf numFmtId="2" fontId="22" fillId="0" borderId="17" xfId="0" applyNumberFormat="1" applyFont="1" applyBorder="1"/>
    <xf numFmtId="1" fontId="23" fillId="0" borderId="17" xfId="0" applyNumberFormat="1" applyFont="1" applyBorder="1"/>
    <xf numFmtId="2" fontId="23" fillId="0" borderId="17" xfId="0" applyNumberFormat="1" applyFont="1" applyBorder="1"/>
  </cellXfs>
  <cellStyles count="2">
    <cellStyle name="normální" xfId="0" builtinId="0"/>
    <cellStyle name="normální_Svážnice - stafi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Q35"/>
  <sheetViews>
    <sheetView tabSelected="1" workbookViewId="0">
      <selection activeCell="E20" sqref="E20"/>
    </sheetView>
  </sheetViews>
  <sheetFormatPr defaultRowHeight="12.75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16.5" customHeight="1">
      <c r="A3" s="12"/>
      <c r="B3" s="13" t="s">
        <v>4</v>
      </c>
      <c r="C3" s="13"/>
      <c r="D3" s="13"/>
      <c r="E3" s="14" t="s">
        <v>466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20"/>
    </row>
    <row r="4" spans="1:17" ht="16.5" customHeight="1">
      <c r="A4" s="12"/>
      <c r="B4" s="13" t="s">
        <v>7</v>
      </c>
      <c r="C4" s="13"/>
      <c r="D4" s="13"/>
      <c r="E4" s="21" t="s">
        <v>467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20"/>
    </row>
    <row r="5" spans="1:17" ht="16.5" customHeight="1">
      <c r="A5" s="12"/>
      <c r="B5" s="13" t="s">
        <v>9</v>
      </c>
      <c r="C5" s="13"/>
      <c r="D5" s="13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/>
      <c r="P5" s="30"/>
      <c r="Q5" s="20"/>
    </row>
    <row r="6" spans="1:17" ht="16.5" customHeight="1">
      <c r="A6" s="31"/>
      <c r="B6" s="32"/>
      <c r="C6" s="32"/>
      <c r="D6" s="32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4"/>
    </row>
    <row r="7" spans="1:17" ht="16.5" customHeight="1">
      <c r="A7" s="12" t="s">
        <v>12</v>
      </c>
      <c r="B7" s="13" t="s">
        <v>13</v>
      </c>
      <c r="C7" s="13"/>
      <c r="D7" s="13"/>
      <c r="E7" s="35" t="s">
        <v>468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20"/>
    </row>
    <row r="8" spans="1:17" ht="16.5" customHeight="1">
      <c r="A8" s="12"/>
      <c r="B8" s="13" t="s">
        <v>14</v>
      </c>
      <c r="C8" s="13"/>
      <c r="D8" s="13"/>
      <c r="E8" s="24" t="s">
        <v>469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20"/>
    </row>
    <row r="9" spans="1:17" ht="16.5" customHeight="1">
      <c r="A9" s="12"/>
      <c r="B9" s="13" t="s">
        <v>15</v>
      </c>
      <c r="C9" s="13"/>
      <c r="D9" s="13"/>
      <c r="E9" s="29"/>
      <c r="F9" s="46"/>
      <c r="G9" s="46"/>
      <c r="H9" s="46"/>
      <c r="I9" s="46"/>
      <c r="J9" s="47"/>
      <c r="K9" s="13"/>
      <c r="L9" s="38"/>
      <c r="M9" s="39"/>
      <c r="N9" s="40"/>
      <c r="O9" s="45"/>
      <c r="P9" s="42"/>
      <c r="Q9" s="20"/>
    </row>
    <row r="10" spans="1:17" ht="16.5" customHeight="1">
      <c r="A10" s="31"/>
      <c r="B10" s="32"/>
      <c r="C10" s="32"/>
      <c r="D10" s="32"/>
      <c r="E10" s="32" t="s">
        <v>16</v>
      </c>
      <c r="F10" s="32"/>
      <c r="G10" s="48" t="s">
        <v>17</v>
      </c>
      <c r="H10" s="48"/>
      <c r="I10" s="48"/>
      <c r="J10" s="32"/>
      <c r="K10" s="32"/>
      <c r="L10" s="49"/>
      <c r="M10" s="32"/>
      <c r="N10" s="32" t="s">
        <v>18</v>
      </c>
      <c r="O10" s="32"/>
      <c r="P10" s="32" t="s">
        <v>19</v>
      </c>
      <c r="Q10" s="34"/>
    </row>
    <row r="11" spans="1:17" ht="16.5" customHeight="1">
      <c r="A11" s="12"/>
      <c r="B11" s="13"/>
      <c r="C11" s="13"/>
      <c r="D11" s="13"/>
      <c r="E11" s="50"/>
      <c r="F11" s="13"/>
      <c r="G11" s="45"/>
      <c r="H11" s="51"/>
      <c r="I11" s="42" t="s">
        <v>20</v>
      </c>
      <c r="J11" s="13"/>
      <c r="K11" s="13"/>
      <c r="L11" s="17"/>
      <c r="M11" s="38"/>
      <c r="N11" s="52">
        <v>41725</v>
      </c>
      <c r="O11" s="13"/>
      <c r="P11" s="53"/>
      <c r="Q11" s="20"/>
    </row>
    <row r="12" spans="1:17" ht="18" customHeight="1" thickBot="1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6"/>
    </row>
    <row r="13" spans="1:17" ht="23.1" customHeight="1">
      <c r="A13" s="57"/>
      <c r="B13" s="58"/>
      <c r="C13" s="58"/>
      <c r="D13" s="58"/>
      <c r="E13" s="58" t="s">
        <v>21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9"/>
    </row>
    <row r="14" spans="1:17" ht="23.1" customHeight="1">
      <c r="A14" s="60"/>
      <c r="B14" s="61"/>
      <c r="C14" s="61"/>
      <c r="D14" s="61"/>
      <c r="E14" s="62" t="s">
        <v>6</v>
      </c>
      <c r="F14" s="61"/>
      <c r="G14" s="63"/>
      <c r="H14" s="61"/>
      <c r="I14" s="61"/>
      <c r="J14" s="62" t="s">
        <v>6</v>
      </c>
      <c r="K14" s="64"/>
      <c r="L14" s="63"/>
      <c r="M14" s="61"/>
      <c r="N14" s="61"/>
      <c r="O14" s="62" t="s">
        <v>6</v>
      </c>
      <c r="P14" s="62"/>
      <c r="Q14" s="65"/>
    </row>
    <row r="15" spans="1:17" ht="23.1" customHeight="1">
      <c r="A15" s="66"/>
      <c r="B15" s="67" t="s">
        <v>22</v>
      </c>
      <c r="C15" s="67"/>
      <c r="D15" s="68"/>
      <c r="E15" s="63" t="s">
        <v>23</v>
      </c>
      <c r="F15" s="64"/>
      <c r="G15" s="63"/>
      <c r="H15" s="61" t="s">
        <v>22</v>
      </c>
      <c r="I15" s="64"/>
      <c r="J15" s="63" t="s">
        <v>23</v>
      </c>
      <c r="K15" s="64"/>
      <c r="L15" s="63"/>
      <c r="M15" s="61" t="s">
        <v>22</v>
      </c>
      <c r="N15" s="61"/>
      <c r="O15" s="63" t="s">
        <v>23</v>
      </c>
      <c r="P15" s="61"/>
      <c r="Q15" s="65"/>
    </row>
    <row r="16" spans="1:17" ht="23.1" customHeight="1" thickBot="1">
      <c r="A16" s="69"/>
      <c r="B16" s="70"/>
      <c r="C16" s="70"/>
      <c r="D16" s="71">
        <v>0</v>
      </c>
      <c r="E16" s="72">
        <v>0</v>
      </c>
      <c r="F16" s="73"/>
      <c r="G16" s="74"/>
      <c r="H16" s="70"/>
      <c r="I16" s="71">
        <v>0</v>
      </c>
      <c r="J16" s="72">
        <v>0</v>
      </c>
      <c r="K16" s="73"/>
      <c r="L16" s="74"/>
      <c r="M16" s="70"/>
      <c r="N16" s="75">
        <v>0</v>
      </c>
      <c r="O16" s="74"/>
      <c r="P16" s="76">
        <v>0</v>
      </c>
      <c r="Q16" s="77"/>
    </row>
    <row r="17" spans="1:17" ht="25.5" customHeight="1" thickBot="1">
      <c r="A17" s="78"/>
      <c r="B17" s="79"/>
      <c r="C17" s="79"/>
      <c r="D17" s="79"/>
      <c r="E17" s="79" t="s">
        <v>24</v>
      </c>
      <c r="F17" s="79"/>
      <c r="G17" s="79"/>
      <c r="H17" s="80"/>
      <c r="I17" s="81" t="s">
        <v>1</v>
      </c>
      <c r="J17" s="79"/>
      <c r="K17" s="79"/>
      <c r="L17" s="79"/>
      <c r="M17" s="79"/>
      <c r="N17" s="79"/>
      <c r="O17" s="79"/>
      <c r="P17" s="79"/>
      <c r="Q17" s="82"/>
    </row>
    <row r="18" spans="1:17" ht="25.5" customHeight="1">
      <c r="A18" s="83" t="s">
        <v>2</v>
      </c>
      <c r="B18" s="84"/>
      <c r="C18" s="85" t="s">
        <v>25</v>
      </c>
      <c r="D18" s="86"/>
      <c r="E18" s="86"/>
      <c r="F18" s="87"/>
      <c r="G18" s="83" t="s">
        <v>26</v>
      </c>
      <c r="H18" s="88"/>
      <c r="I18" s="85" t="s">
        <v>27</v>
      </c>
      <c r="J18" s="86"/>
      <c r="K18" s="87"/>
      <c r="L18" s="83" t="s">
        <v>28</v>
      </c>
      <c r="M18" s="89"/>
      <c r="N18" s="85" t="s">
        <v>29</v>
      </c>
      <c r="O18" s="86"/>
      <c r="P18" s="86"/>
      <c r="Q18" s="87"/>
    </row>
    <row r="19" spans="1:17" ht="23.1" customHeight="1">
      <c r="A19" s="90">
        <v>1</v>
      </c>
      <c r="B19" s="91" t="s">
        <v>30</v>
      </c>
      <c r="C19" s="92"/>
      <c r="D19" s="93" t="s">
        <v>31</v>
      </c>
      <c r="E19" s="175">
        <v>0</v>
      </c>
      <c r="F19" s="179"/>
      <c r="G19" s="90">
        <v>8</v>
      </c>
      <c r="H19" s="96" t="s">
        <v>32</v>
      </c>
      <c r="I19" s="97"/>
      <c r="J19" s="94">
        <v>0</v>
      </c>
      <c r="K19" s="95"/>
      <c r="L19" s="90">
        <v>13</v>
      </c>
      <c r="M19" s="98" t="s">
        <v>33</v>
      </c>
      <c r="N19" s="97"/>
      <c r="O19" s="99">
        <v>0</v>
      </c>
      <c r="P19" s="94">
        <f>PRODUCT(E25,O19)</f>
        <v>0</v>
      </c>
      <c r="Q19" s="95"/>
    </row>
    <row r="20" spans="1:17" ht="23.1" customHeight="1">
      <c r="A20" s="90">
        <v>2</v>
      </c>
      <c r="B20" s="100"/>
      <c r="C20" s="101"/>
      <c r="D20" s="93" t="s">
        <v>34</v>
      </c>
      <c r="E20" s="176">
        <f>'ROZPOČET OBJEKTU 0004'!$H$88</f>
        <v>0</v>
      </c>
      <c r="F20" s="180"/>
      <c r="G20" s="90">
        <v>9</v>
      </c>
      <c r="H20" s="96" t="s">
        <v>35</v>
      </c>
      <c r="I20" s="97"/>
      <c r="J20" s="94">
        <v>0</v>
      </c>
      <c r="K20" s="95"/>
      <c r="L20" s="90">
        <v>14</v>
      </c>
      <c r="M20" s="98" t="s">
        <v>36</v>
      </c>
      <c r="N20" s="97"/>
      <c r="O20" s="99">
        <v>0</v>
      </c>
      <c r="P20" s="94">
        <f>PRODUCT(E25,O20)</f>
        <v>0</v>
      </c>
      <c r="Q20" s="95"/>
    </row>
    <row r="21" spans="1:17" ht="23.1" customHeight="1">
      <c r="A21" s="90">
        <v>3</v>
      </c>
      <c r="B21" s="91" t="s">
        <v>37</v>
      </c>
      <c r="C21" s="92"/>
      <c r="D21" s="93" t="s">
        <v>31</v>
      </c>
      <c r="E21" s="175">
        <v>0</v>
      </c>
      <c r="F21" s="179"/>
      <c r="G21" s="90">
        <v>10</v>
      </c>
      <c r="H21" s="96" t="s">
        <v>38</v>
      </c>
      <c r="I21" s="97"/>
      <c r="J21" s="94">
        <v>0</v>
      </c>
      <c r="K21" s="95"/>
      <c r="L21" s="90">
        <v>15</v>
      </c>
      <c r="M21" s="98" t="s">
        <v>39</v>
      </c>
      <c r="N21" s="97"/>
      <c r="O21" s="99">
        <v>0</v>
      </c>
      <c r="P21" s="94">
        <f>PRODUCT(E25,O21)</f>
        <v>0</v>
      </c>
      <c r="Q21" s="95"/>
    </row>
    <row r="22" spans="1:17" ht="23.1" customHeight="1">
      <c r="A22" s="90">
        <v>4</v>
      </c>
      <c r="B22" s="100"/>
      <c r="C22" s="101"/>
      <c r="D22" s="93" t="s">
        <v>34</v>
      </c>
      <c r="E22" s="177">
        <f>'ROZPOČET OBJEKTU 0004'!$H$223</f>
        <v>0</v>
      </c>
      <c r="F22" s="180"/>
      <c r="G22" s="90">
        <v>11</v>
      </c>
      <c r="H22" s="98" t="s">
        <v>6</v>
      </c>
      <c r="I22" s="102"/>
      <c r="J22" s="94">
        <v>0</v>
      </c>
      <c r="K22" s="95"/>
      <c r="L22" s="90">
        <v>16</v>
      </c>
      <c r="M22" s="98" t="s">
        <v>40</v>
      </c>
      <c r="N22" s="97"/>
      <c r="O22" s="99">
        <v>0</v>
      </c>
      <c r="P22" s="94">
        <f>PRODUCT(E25,O22)</f>
        <v>0</v>
      </c>
      <c r="Q22" s="95"/>
    </row>
    <row r="23" spans="1:17" ht="23.1" customHeight="1">
      <c r="A23" s="90">
        <v>5</v>
      </c>
      <c r="B23" s="91" t="s">
        <v>41</v>
      </c>
      <c r="C23" s="92"/>
      <c r="D23" s="93" t="s">
        <v>31</v>
      </c>
      <c r="E23" s="175">
        <v>0</v>
      </c>
      <c r="F23" s="179"/>
      <c r="G23" s="103"/>
      <c r="H23" s="104"/>
      <c r="I23" s="97"/>
      <c r="J23" s="94"/>
      <c r="K23" s="95"/>
      <c r="L23" s="90">
        <v>17</v>
      </c>
      <c r="M23" s="98" t="s">
        <v>42</v>
      </c>
      <c r="N23" s="104"/>
      <c r="O23" s="99">
        <v>0</v>
      </c>
      <c r="P23" s="94">
        <f>PRODUCT(E25,O23)</f>
        <v>0</v>
      </c>
      <c r="Q23" s="95"/>
    </row>
    <row r="24" spans="1:17" ht="23.1" customHeight="1" thickBot="1">
      <c r="A24" s="90">
        <v>6</v>
      </c>
      <c r="B24" s="100"/>
      <c r="C24" s="101"/>
      <c r="D24" s="93" t="s">
        <v>34</v>
      </c>
      <c r="E24" s="178">
        <f>'ROZPOČET OBJEKTU 0004'!$H$229</f>
        <v>0</v>
      </c>
      <c r="F24" s="181"/>
      <c r="G24" s="103"/>
      <c r="H24" s="104"/>
      <c r="I24" s="97"/>
      <c r="J24" s="94"/>
      <c r="K24" s="95"/>
      <c r="L24" s="90">
        <v>18</v>
      </c>
      <c r="M24" s="96" t="s">
        <v>43</v>
      </c>
      <c r="N24" s="104"/>
      <c r="O24" s="104"/>
      <c r="P24" s="94">
        <v>0</v>
      </c>
      <c r="Q24" s="95"/>
    </row>
    <row r="25" spans="1:17" ht="23.1" customHeight="1" thickBot="1">
      <c r="A25" s="90">
        <v>7</v>
      </c>
      <c r="B25" s="105" t="s">
        <v>44</v>
      </c>
      <c r="C25" s="104"/>
      <c r="D25" s="97"/>
      <c r="E25" s="168">
        <f>SUM(E19:E24)</f>
        <v>0</v>
      </c>
      <c r="F25" s="106"/>
      <c r="G25" s="90">
        <v>12</v>
      </c>
      <c r="H25" s="105" t="s">
        <v>45</v>
      </c>
      <c r="I25" s="97"/>
      <c r="J25" s="107">
        <v>0</v>
      </c>
      <c r="K25" s="106"/>
      <c r="L25" s="90">
        <v>19</v>
      </c>
      <c r="M25" s="105" t="s">
        <v>46</v>
      </c>
      <c r="N25" s="104"/>
      <c r="O25" s="104"/>
      <c r="P25" s="168">
        <f>SUM(P19:P24)</f>
        <v>0</v>
      </c>
      <c r="Q25" s="106"/>
    </row>
    <row r="26" spans="1:17" ht="23.1" customHeight="1" thickBot="1">
      <c r="A26" s="108">
        <v>20</v>
      </c>
      <c r="B26" s="109" t="s">
        <v>47</v>
      </c>
      <c r="C26" s="110"/>
      <c r="D26" s="111"/>
      <c r="E26" s="72">
        <v>0</v>
      </c>
      <c r="F26" s="77"/>
      <c r="G26" s="108">
        <v>21</v>
      </c>
      <c r="H26" s="109" t="s">
        <v>48</v>
      </c>
      <c r="I26" s="111"/>
      <c r="J26" s="72">
        <v>0</v>
      </c>
      <c r="K26" s="77"/>
      <c r="L26" s="108">
        <v>22</v>
      </c>
      <c r="M26" s="109" t="s">
        <v>49</v>
      </c>
      <c r="N26" s="110"/>
      <c r="O26" s="110"/>
      <c r="P26" s="72">
        <v>0</v>
      </c>
      <c r="Q26" s="77"/>
    </row>
    <row r="27" spans="1:17" ht="24.75" customHeight="1" thickBot="1">
      <c r="A27" s="57" t="s">
        <v>14</v>
      </c>
      <c r="B27" s="112"/>
      <c r="C27" s="112"/>
      <c r="D27" s="112"/>
      <c r="E27" s="113"/>
      <c r="F27" s="114"/>
      <c r="G27" s="115"/>
      <c r="H27" s="113"/>
      <c r="I27" s="112"/>
      <c r="J27" s="113"/>
      <c r="K27" s="116"/>
      <c r="L27" s="83" t="s">
        <v>50</v>
      </c>
      <c r="M27" s="117"/>
      <c r="N27" s="85" t="s">
        <v>51</v>
      </c>
      <c r="O27" s="86"/>
      <c r="P27" s="86"/>
      <c r="Q27" s="87"/>
    </row>
    <row r="28" spans="1:17" ht="23.1" customHeight="1" thickBot="1">
      <c r="A28" s="118"/>
      <c r="B28" s="119"/>
      <c r="C28" s="119"/>
      <c r="D28" s="119"/>
      <c r="E28" s="119"/>
      <c r="F28" s="120"/>
      <c r="G28" s="121"/>
      <c r="H28" s="119"/>
      <c r="I28" s="119"/>
      <c r="J28" s="122"/>
      <c r="K28" s="123"/>
      <c r="L28" s="90">
        <v>23</v>
      </c>
      <c r="M28" s="96" t="s">
        <v>52</v>
      </c>
      <c r="N28" s="171"/>
      <c r="O28" s="104"/>
      <c r="P28" s="169">
        <f>SUM(P26,P25,J26,J25,E26,E25)</f>
        <v>0</v>
      </c>
      <c r="Q28" s="124"/>
    </row>
    <row r="29" spans="1:17" ht="23.1" customHeight="1">
      <c r="A29" s="125" t="s">
        <v>53</v>
      </c>
      <c r="B29" s="126"/>
      <c r="C29" s="126"/>
      <c r="D29" s="126"/>
      <c r="E29" s="127"/>
      <c r="F29" s="128"/>
      <c r="G29" s="129" t="s">
        <v>54</v>
      </c>
      <c r="H29" s="126"/>
      <c r="I29" s="126"/>
      <c r="J29" s="127"/>
      <c r="K29" s="130"/>
      <c r="L29" s="90">
        <v>24</v>
      </c>
      <c r="M29" s="170">
        <v>0.15</v>
      </c>
      <c r="N29" s="173">
        <f>$P$28</f>
        <v>0</v>
      </c>
      <c r="O29" s="131" t="s">
        <v>55</v>
      </c>
      <c r="P29" s="132">
        <f>PRODUCT(N29*0.15)</f>
        <v>0</v>
      </c>
      <c r="Q29" s="133"/>
    </row>
    <row r="30" spans="1:17" ht="23.1" customHeight="1" thickBot="1">
      <c r="A30" s="134" t="s">
        <v>13</v>
      </c>
      <c r="B30" s="119"/>
      <c r="C30" s="119"/>
      <c r="D30" s="119"/>
      <c r="E30" s="119"/>
      <c r="F30" s="120"/>
      <c r="G30" s="135"/>
      <c r="H30" s="119"/>
      <c r="I30" s="119"/>
      <c r="J30" s="119"/>
      <c r="K30" s="136"/>
      <c r="L30" s="90">
        <v>25</v>
      </c>
      <c r="M30" s="170">
        <v>0.21</v>
      </c>
      <c r="N30" s="173">
        <f>$P$28</f>
        <v>0</v>
      </c>
      <c r="O30" s="131" t="s">
        <v>55</v>
      </c>
      <c r="P30" s="132">
        <f>PRODUCT(N30*0.21)</f>
        <v>0</v>
      </c>
      <c r="Q30" s="133"/>
    </row>
    <row r="31" spans="1:17" ht="23.1" customHeight="1" thickTop="1" thickBot="1">
      <c r="A31" s="137"/>
      <c r="B31" s="119"/>
      <c r="C31" s="119"/>
      <c r="D31" s="119"/>
      <c r="E31" s="39"/>
      <c r="F31" s="120"/>
      <c r="G31" s="39"/>
      <c r="H31" s="119"/>
      <c r="I31" s="119"/>
      <c r="J31" s="122"/>
      <c r="K31" s="136"/>
      <c r="L31" s="108">
        <v>26</v>
      </c>
      <c r="M31" s="138" t="s">
        <v>56</v>
      </c>
      <c r="N31" s="172"/>
      <c r="O31" s="111"/>
      <c r="P31" s="169">
        <f>SUM(P28:P30)</f>
        <v>0</v>
      </c>
      <c r="Q31" s="139"/>
    </row>
    <row r="32" spans="1:17" ht="26.25" customHeight="1">
      <c r="A32" s="140" t="s">
        <v>53</v>
      </c>
      <c r="B32" s="119"/>
      <c r="C32" s="119"/>
      <c r="D32" s="119"/>
      <c r="E32" s="119"/>
      <c r="F32" s="120"/>
      <c r="G32" s="141" t="s">
        <v>54</v>
      </c>
      <c r="H32" s="119"/>
      <c r="I32" s="119"/>
      <c r="J32" s="119"/>
      <c r="K32" s="136"/>
      <c r="L32" s="83" t="s">
        <v>57</v>
      </c>
      <c r="M32" s="117"/>
      <c r="N32" s="85" t="s">
        <v>58</v>
      </c>
      <c r="O32" s="86"/>
      <c r="P32" s="86"/>
      <c r="Q32" s="87"/>
    </row>
    <row r="33" spans="1:17" ht="23.1" customHeight="1">
      <c r="A33" s="142" t="s">
        <v>15</v>
      </c>
      <c r="B33" s="143"/>
      <c r="C33" s="143"/>
      <c r="D33" s="143"/>
      <c r="E33" s="143"/>
      <c r="F33" s="144"/>
      <c r="G33" s="145"/>
      <c r="H33" s="143"/>
      <c r="I33" s="143"/>
      <c r="J33" s="143"/>
      <c r="K33" s="146"/>
      <c r="L33" s="90">
        <v>27</v>
      </c>
      <c r="M33" s="96" t="s">
        <v>59</v>
      </c>
      <c r="N33" s="104"/>
      <c r="O33" s="104"/>
      <c r="P33" s="94">
        <v>0</v>
      </c>
      <c r="Q33" s="95"/>
    </row>
    <row r="34" spans="1:17" ht="23.1" customHeight="1">
      <c r="A34" s="118"/>
      <c r="B34" s="119"/>
      <c r="C34" s="119"/>
      <c r="D34" s="119"/>
      <c r="E34" s="119"/>
      <c r="F34" s="120"/>
      <c r="G34" s="121"/>
      <c r="H34" s="119"/>
      <c r="I34" s="119"/>
      <c r="J34" s="119"/>
      <c r="K34" s="147"/>
      <c r="L34" s="90">
        <v>28</v>
      </c>
      <c r="M34" s="96" t="s">
        <v>60</v>
      </c>
      <c r="N34" s="104"/>
      <c r="O34" s="104"/>
      <c r="P34" s="94">
        <v>0</v>
      </c>
      <c r="Q34" s="95"/>
    </row>
    <row r="35" spans="1:17" ht="23.1" customHeight="1" thickBot="1">
      <c r="A35" s="148" t="s">
        <v>53</v>
      </c>
      <c r="B35" s="149"/>
      <c r="C35" s="149"/>
      <c r="D35" s="149"/>
      <c r="E35" s="149"/>
      <c r="F35" s="150"/>
      <c r="G35" s="151" t="s">
        <v>54</v>
      </c>
      <c r="H35" s="149"/>
      <c r="I35" s="149"/>
      <c r="J35" s="149"/>
      <c r="K35" s="152"/>
      <c r="L35" s="108">
        <v>29</v>
      </c>
      <c r="M35" s="109" t="s">
        <v>61</v>
      </c>
      <c r="N35" s="110"/>
      <c r="O35" s="110"/>
      <c r="P35" s="72">
        <v>0</v>
      </c>
      <c r="Q35" s="77"/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H232"/>
  <sheetViews>
    <sheetView workbookViewId="0">
      <pane ySplit="8" topLeftCell="A59" activePane="bottomLeft" state="frozen"/>
      <selection pane="bottomLeft" activeCell="H88" sqref="H88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153" t="s">
        <v>62</v>
      </c>
      <c r="B1" s="154"/>
      <c r="C1" s="154"/>
      <c r="D1" s="154"/>
      <c r="E1" s="154"/>
      <c r="F1" s="154"/>
      <c r="G1" s="154"/>
      <c r="H1" s="154"/>
    </row>
    <row r="2" spans="1:8" ht="15">
      <c r="A2" s="155" t="s">
        <v>63</v>
      </c>
      <c r="B2" s="154"/>
      <c r="C2" s="154"/>
      <c r="D2" s="156" t="str">
        <f>'KRYCÍ LIST OBJEKTU 0004'!E3</f>
        <v>OBJEKT ČP.407, DVŮR KRÁLOVÉ N.L.</v>
      </c>
      <c r="E2" s="154"/>
      <c r="F2" s="154" t="s">
        <v>64</v>
      </c>
      <c r="G2" s="154" t="str">
        <f>'KRYCÍ LIST OBJEKTU 0004'!$O$3</f>
        <v/>
      </c>
      <c r="H2" s="154"/>
    </row>
    <row r="3" spans="1:8">
      <c r="A3" s="157" t="s">
        <v>65</v>
      </c>
      <c r="B3" s="154"/>
      <c r="C3" s="154"/>
      <c r="D3" s="156" t="str">
        <f>'KRYCÍ LIST OBJEKTU 0004'!E4</f>
        <v>VÝMĚNA STŘEŠNÍ KRYTINY - III.ETAPA</v>
      </c>
      <c r="E3" s="154"/>
      <c r="F3" s="154" t="s">
        <v>66</v>
      </c>
      <c r="G3" s="154"/>
      <c r="H3" s="154"/>
    </row>
    <row r="4" spans="1:8">
      <c r="A4" s="158" t="s">
        <v>67</v>
      </c>
      <c r="B4" s="154"/>
      <c r="C4" s="154"/>
      <c r="D4" s="154" t="str">
        <f>'KRYCÍ LIST OBJEKTU 0004'!$E$7</f>
        <v>MĚSTO DVŮR KRÁLOVÉ N.L.</v>
      </c>
      <c r="E4" s="154"/>
      <c r="F4" s="154" t="s">
        <v>68</v>
      </c>
      <c r="G4" s="154" t="str">
        <f>'KRYCÍ LIST OBJEKTU 0004'!$I$11</f>
        <v>Landa</v>
      </c>
      <c r="H4" s="154"/>
    </row>
    <row r="5" spans="1:8">
      <c r="A5" s="158" t="s">
        <v>69</v>
      </c>
      <c r="B5" s="154"/>
      <c r="C5" s="154"/>
      <c r="D5" s="154">
        <f>'KRYCÍ LIST OBJEKTU 0004'!$E$9</f>
        <v>0</v>
      </c>
      <c r="E5" s="154"/>
      <c r="F5" s="154" t="s">
        <v>70</v>
      </c>
      <c r="G5" s="174">
        <f>'KRYCÍ LIST OBJEKTU 0004'!$N$11</f>
        <v>41725</v>
      </c>
      <c r="H5" s="154"/>
    </row>
    <row r="6" spans="1:8">
      <c r="A6" s="158"/>
      <c r="B6" s="154"/>
      <c r="C6" s="154"/>
      <c r="D6" s="154"/>
      <c r="E6" s="154"/>
      <c r="F6" s="154"/>
      <c r="G6" s="154"/>
      <c r="H6" s="154"/>
    </row>
    <row r="7" spans="1:8" ht="19.5">
      <c r="A7" s="159" t="s">
        <v>71</v>
      </c>
      <c r="B7" s="160" t="s">
        <v>72</v>
      </c>
      <c r="C7" s="160" t="s">
        <v>73</v>
      </c>
      <c r="D7" s="160" t="s">
        <v>74</v>
      </c>
      <c r="E7" s="160" t="s">
        <v>0</v>
      </c>
      <c r="F7" s="160" t="s">
        <v>75</v>
      </c>
      <c r="G7" s="160" t="s">
        <v>76</v>
      </c>
      <c r="H7" s="161" t="s">
        <v>77</v>
      </c>
    </row>
    <row r="8" spans="1:8">
      <c r="A8" s="162" t="s">
        <v>12</v>
      </c>
      <c r="B8" s="163" t="s">
        <v>12</v>
      </c>
      <c r="C8" s="163" t="s">
        <v>78</v>
      </c>
      <c r="D8" s="163" t="s">
        <v>79</v>
      </c>
      <c r="E8" s="163" t="s">
        <v>12</v>
      </c>
      <c r="F8" s="163" t="s">
        <v>12</v>
      </c>
      <c r="G8" s="163" t="s">
        <v>12</v>
      </c>
      <c r="H8" s="164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6.4</v>
      </c>
      <c r="G11" s="167">
        <v>0</v>
      </c>
      <c r="H11" s="167">
        <f t="shared" ref="H11:H23" si="0">PRODUCT(F11:G11)</f>
        <v>0</v>
      </c>
    </row>
    <row r="12" spans="1:8">
      <c r="A12" s="165">
        <v>3</v>
      </c>
      <c r="B12" s="165" t="s">
        <v>85</v>
      </c>
      <c r="C12" s="165" t="s">
        <v>86</v>
      </c>
      <c r="D12" s="165" t="s">
        <v>87</v>
      </c>
      <c r="E12" s="165" t="s">
        <v>84</v>
      </c>
      <c r="F12" s="166">
        <v>4.8</v>
      </c>
      <c r="G12" s="167">
        <v>0</v>
      </c>
      <c r="H12" s="167">
        <f t="shared" si="0"/>
        <v>0</v>
      </c>
    </row>
    <row r="13" spans="1:8">
      <c r="A13" s="165">
        <v>4</v>
      </c>
      <c r="B13" s="165" t="s">
        <v>85</v>
      </c>
      <c r="C13" s="165" t="s">
        <v>88</v>
      </c>
      <c r="D13" s="165" t="s">
        <v>89</v>
      </c>
      <c r="E13" s="165" t="s">
        <v>84</v>
      </c>
      <c r="F13" s="166">
        <v>4.8</v>
      </c>
      <c r="G13" s="167">
        <v>0</v>
      </c>
      <c r="H13" s="167">
        <f t="shared" si="0"/>
        <v>0</v>
      </c>
    </row>
    <row r="14" spans="1:8">
      <c r="A14" s="165">
        <v>9</v>
      </c>
      <c r="B14" s="165" t="s">
        <v>85</v>
      </c>
      <c r="C14" s="165" t="s">
        <v>90</v>
      </c>
      <c r="D14" s="165" t="s">
        <v>91</v>
      </c>
      <c r="E14" s="165" t="s">
        <v>84</v>
      </c>
      <c r="F14" s="166">
        <v>2.4</v>
      </c>
      <c r="G14" s="167">
        <v>0</v>
      </c>
      <c r="H14" s="167">
        <f t="shared" si="0"/>
        <v>0</v>
      </c>
    </row>
    <row r="15" spans="1:8">
      <c r="A15" s="165">
        <v>10</v>
      </c>
      <c r="B15" s="165" t="s">
        <v>85</v>
      </c>
      <c r="C15" s="165" t="s">
        <v>92</v>
      </c>
      <c r="D15" s="165" t="s">
        <v>93</v>
      </c>
      <c r="E15" s="165" t="s">
        <v>84</v>
      </c>
      <c r="F15" s="166">
        <v>2.4</v>
      </c>
      <c r="G15" s="167">
        <v>0</v>
      </c>
      <c r="H15" s="167">
        <f t="shared" si="0"/>
        <v>0</v>
      </c>
    </row>
    <row r="16" spans="1:8">
      <c r="A16" s="165">
        <v>11</v>
      </c>
      <c r="B16" s="165" t="s">
        <v>85</v>
      </c>
      <c r="C16" s="165" t="s">
        <v>94</v>
      </c>
      <c r="D16" s="165" t="s">
        <v>95</v>
      </c>
      <c r="E16" s="165" t="s">
        <v>84</v>
      </c>
      <c r="F16" s="166">
        <v>24</v>
      </c>
      <c r="G16" s="167">
        <v>0</v>
      </c>
      <c r="H16" s="167">
        <f t="shared" si="0"/>
        <v>0</v>
      </c>
    </row>
    <row r="17" spans="1:8">
      <c r="A17" s="165">
        <v>2</v>
      </c>
      <c r="B17" s="165" t="s">
        <v>85</v>
      </c>
      <c r="C17" s="165" t="s">
        <v>96</v>
      </c>
      <c r="D17" s="165" t="s">
        <v>97</v>
      </c>
      <c r="E17" s="165" t="s">
        <v>84</v>
      </c>
      <c r="F17" s="166">
        <v>6.4</v>
      </c>
      <c r="G17" s="167">
        <v>0</v>
      </c>
      <c r="H17" s="167">
        <f t="shared" si="0"/>
        <v>0</v>
      </c>
    </row>
    <row r="18" spans="1:8">
      <c r="A18" s="165">
        <v>5</v>
      </c>
      <c r="B18" s="165" t="s">
        <v>85</v>
      </c>
      <c r="C18" s="165" t="s">
        <v>98</v>
      </c>
      <c r="D18" s="165" t="s">
        <v>99</v>
      </c>
      <c r="E18" s="165" t="s">
        <v>84</v>
      </c>
      <c r="F18" s="166">
        <v>1.92</v>
      </c>
      <c r="G18" s="167">
        <v>0</v>
      </c>
      <c r="H18" s="167">
        <f t="shared" si="0"/>
        <v>0</v>
      </c>
    </row>
    <row r="19" spans="1:8">
      <c r="A19" s="165">
        <v>6</v>
      </c>
      <c r="B19" s="165" t="s">
        <v>85</v>
      </c>
      <c r="C19" s="165" t="s">
        <v>100</v>
      </c>
      <c r="D19" s="165" t="s">
        <v>101</v>
      </c>
      <c r="E19" s="165" t="s">
        <v>102</v>
      </c>
      <c r="F19" s="166">
        <v>3.456</v>
      </c>
      <c r="G19" s="167">
        <v>0</v>
      </c>
      <c r="H19" s="167">
        <f t="shared" si="0"/>
        <v>0</v>
      </c>
    </row>
    <row r="20" spans="1:8">
      <c r="A20" s="165">
        <v>7</v>
      </c>
      <c r="B20" s="165" t="s">
        <v>85</v>
      </c>
      <c r="C20" s="165" t="s">
        <v>103</v>
      </c>
      <c r="D20" s="165" t="s">
        <v>104</v>
      </c>
      <c r="E20" s="165" t="s">
        <v>84</v>
      </c>
      <c r="F20" s="166">
        <v>2.4</v>
      </c>
      <c r="G20" s="167">
        <v>0</v>
      </c>
      <c r="H20" s="167">
        <f t="shared" si="0"/>
        <v>0</v>
      </c>
    </row>
    <row r="21" spans="1:8">
      <c r="A21" s="165">
        <v>12</v>
      </c>
      <c r="B21" s="165" t="s">
        <v>85</v>
      </c>
      <c r="C21" s="165" t="s">
        <v>105</v>
      </c>
      <c r="D21" s="165" t="s">
        <v>106</v>
      </c>
      <c r="E21" s="165" t="s">
        <v>84</v>
      </c>
      <c r="F21" s="166">
        <v>2.4</v>
      </c>
      <c r="G21" s="167">
        <v>0</v>
      </c>
      <c r="H21" s="167">
        <f t="shared" si="0"/>
        <v>0</v>
      </c>
    </row>
    <row r="22" spans="1:8">
      <c r="A22" s="165">
        <v>13</v>
      </c>
      <c r="B22" s="165" t="s">
        <v>85</v>
      </c>
      <c r="C22" s="165" t="s">
        <v>107</v>
      </c>
      <c r="D22" s="165" t="s">
        <v>108</v>
      </c>
      <c r="E22" s="165" t="s">
        <v>84</v>
      </c>
      <c r="F22" s="166">
        <v>2.4</v>
      </c>
      <c r="G22" s="167">
        <v>0</v>
      </c>
      <c r="H22" s="167">
        <f t="shared" si="0"/>
        <v>0</v>
      </c>
    </row>
    <row r="23" spans="1:8">
      <c r="A23" s="165">
        <v>8</v>
      </c>
      <c r="B23" s="165" t="s">
        <v>85</v>
      </c>
      <c r="C23" s="165" t="s">
        <v>109</v>
      </c>
      <c r="D23" s="165" t="s">
        <v>110</v>
      </c>
      <c r="E23" s="165" t="s">
        <v>111</v>
      </c>
      <c r="F23" s="166">
        <v>14</v>
      </c>
      <c r="G23" s="167">
        <v>0</v>
      </c>
      <c r="H23" s="167">
        <f t="shared" si="0"/>
        <v>0</v>
      </c>
    </row>
    <row r="24" spans="1:8">
      <c r="A24" s="165"/>
      <c r="B24" s="165"/>
      <c r="C24" s="165"/>
      <c r="D24" s="182" t="s">
        <v>112</v>
      </c>
      <c r="E24" s="165"/>
      <c r="F24" s="166"/>
      <c r="G24" s="167"/>
      <c r="H24" s="183">
        <f>SUM(H11:H23)</f>
        <v>0</v>
      </c>
    </row>
    <row r="25" spans="1:8">
      <c r="A25" s="165"/>
      <c r="B25" s="165"/>
      <c r="C25" s="165"/>
      <c r="D25" s="165"/>
      <c r="E25" s="165"/>
      <c r="F25" s="166"/>
      <c r="G25" s="167"/>
      <c r="H25" s="167"/>
    </row>
    <row r="26" spans="1:8">
      <c r="A26" s="165"/>
      <c r="B26" s="165"/>
      <c r="C26" s="165"/>
      <c r="D26" s="182" t="s">
        <v>113</v>
      </c>
      <c r="E26" s="165"/>
      <c r="F26" s="166"/>
      <c r="G26" s="167"/>
      <c r="H26" s="183"/>
    </row>
    <row r="27" spans="1:8">
      <c r="A27" s="165">
        <v>14</v>
      </c>
      <c r="B27" s="165" t="s">
        <v>116</v>
      </c>
      <c r="C27" s="165" t="s">
        <v>114</v>
      </c>
      <c r="D27" s="165" t="s">
        <v>115</v>
      </c>
      <c r="E27" s="165" t="s">
        <v>111</v>
      </c>
      <c r="F27" s="166">
        <v>1782.8150000000001</v>
      </c>
      <c r="G27" s="167">
        <v>0</v>
      </c>
      <c r="H27" s="167">
        <f t="shared" ref="H27:H33" si="1">PRODUCT(F27:G27)</f>
        <v>0</v>
      </c>
    </row>
    <row r="28" spans="1:8">
      <c r="A28" s="165">
        <v>16</v>
      </c>
      <c r="B28" s="165" t="s">
        <v>116</v>
      </c>
      <c r="C28" s="165" t="s">
        <v>117</v>
      </c>
      <c r="D28" s="165" t="s">
        <v>118</v>
      </c>
      <c r="E28" s="165" t="s">
        <v>111</v>
      </c>
      <c r="F28" s="166">
        <v>3565.63</v>
      </c>
      <c r="G28" s="167">
        <v>0</v>
      </c>
      <c r="H28" s="167">
        <f t="shared" si="1"/>
        <v>0</v>
      </c>
    </row>
    <row r="29" spans="1:8">
      <c r="A29" s="165">
        <v>17</v>
      </c>
      <c r="B29" s="165" t="s">
        <v>116</v>
      </c>
      <c r="C29" s="165" t="s">
        <v>119</v>
      </c>
      <c r="D29" s="165" t="s">
        <v>120</v>
      </c>
      <c r="E29" s="165" t="s">
        <v>121</v>
      </c>
      <c r="F29" s="166">
        <v>8</v>
      </c>
      <c r="G29" s="167">
        <v>0</v>
      </c>
      <c r="H29" s="167">
        <f t="shared" si="1"/>
        <v>0</v>
      </c>
    </row>
    <row r="30" spans="1:8">
      <c r="A30" s="165">
        <v>19</v>
      </c>
      <c r="B30" s="165" t="s">
        <v>116</v>
      </c>
      <c r="C30" s="165" t="s">
        <v>122</v>
      </c>
      <c r="D30" s="165" t="s">
        <v>123</v>
      </c>
      <c r="E30" s="165" t="s">
        <v>121</v>
      </c>
      <c r="F30" s="166">
        <v>16</v>
      </c>
      <c r="G30" s="167">
        <v>0</v>
      </c>
      <c r="H30" s="167">
        <f t="shared" si="1"/>
        <v>0</v>
      </c>
    </row>
    <row r="31" spans="1:8">
      <c r="A31" s="165">
        <v>20</v>
      </c>
      <c r="B31" s="165" t="s">
        <v>116</v>
      </c>
      <c r="C31" s="165" t="s">
        <v>124</v>
      </c>
      <c r="D31" s="165" t="s">
        <v>125</v>
      </c>
      <c r="E31" s="165" t="s">
        <v>111</v>
      </c>
      <c r="F31" s="166">
        <v>16</v>
      </c>
      <c r="G31" s="167">
        <v>0</v>
      </c>
      <c r="H31" s="167">
        <f t="shared" si="1"/>
        <v>0</v>
      </c>
    </row>
    <row r="32" spans="1:8">
      <c r="A32" s="165">
        <v>15</v>
      </c>
      <c r="B32" s="165" t="s">
        <v>116</v>
      </c>
      <c r="C32" s="165" t="s">
        <v>126</v>
      </c>
      <c r="D32" s="165" t="s">
        <v>127</v>
      </c>
      <c r="E32" s="165" t="s">
        <v>111</v>
      </c>
      <c r="F32" s="166">
        <v>1782.8150000000001</v>
      </c>
      <c r="G32" s="167">
        <v>0</v>
      </c>
      <c r="H32" s="167">
        <f t="shared" si="1"/>
        <v>0</v>
      </c>
    </row>
    <row r="33" spans="1:8">
      <c r="A33" s="165">
        <v>18</v>
      </c>
      <c r="B33" s="165" t="s">
        <v>116</v>
      </c>
      <c r="C33" s="165" t="s">
        <v>128</v>
      </c>
      <c r="D33" s="165" t="s">
        <v>129</v>
      </c>
      <c r="E33" s="165" t="s">
        <v>121</v>
      </c>
      <c r="F33" s="166">
        <v>8</v>
      </c>
      <c r="G33" s="167">
        <v>0</v>
      </c>
      <c r="H33" s="167">
        <f t="shared" si="1"/>
        <v>0</v>
      </c>
    </row>
    <row r="34" spans="1:8">
      <c r="A34" s="165"/>
      <c r="B34" s="165"/>
      <c r="C34" s="165"/>
      <c r="D34" s="182" t="s">
        <v>130</v>
      </c>
      <c r="E34" s="165"/>
      <c r="F34" s="166"/>
      <c r="G34" s="167"/>
      <c r="H34" s="183">
        <f>SUM(H27:H33)</f>
        <v>0</v>
      </c>
    </row>
    <row r="35" spans="1:8">
      <c r="A35" s="165"/>
      <c r="B35" s="165"/>
      <c r="C35" s="165"/>
      <c r="D35" s="165"/>
      <c r="E35" s="165"/>
      <c r="F35" s="166"/>
      <c r="G35" s="167"/>
      <c r="H35" s="167"/>
    </row>
    <row r="36" spans="1:8">
      <c r="A36" s="165"/>
      <c r="B36" s="165"/>
      <c r="C36" s="165"/>
      <c r="D36" s="182" t="s">
        <v>131</v>
      </c>
      <c r="E36" s="165"/>
      <c r="F36" s="166"/>
      <c r="G36" s="167"/>
      <c r="H36" s="183"/>
    </row>
    <row r="37" spans="1:8">
      <c r="A37" s="165">
        <v>31</v>
      </c>
      <c r="B37" s="165" t="s">
        <v>135</v>
      </c>
      <c r="C37" s="165" t="s">
        <v>132</v>
      </c>
      <c r="D37" s="165" t="s">
        <v>133</v>
      </c>
      <c r="E37" s="165" t="s">
        <v>134</v>
      </c>
      <c r="F37" s="166">
        <v>1</v>
      </c>
      <c r="G37" s="167">
        <v>0</v>
      </c>
      <c r="H37" s="167">
        <f t="shared" ref="H37:H47" si="2">PRODUCT(F37:G37)</f>
        <v>0</v>
      </c>
    </row>
    <row r="38" spans="1:8">
      <c r="A38" s="165">
        <v>21</v>
      </c>
      <c r="B38" s="165" t="s">
        <v>135</v>
      </c>
      <c r="C38" s="165" t="s">
        <v>136</v>
      </c>
      <c r="D38" s="165" t="s">
        <v>137</v>
      </c>
      <c r="E38" s="165" t="s">
        <v>138</v>
      </c>
      <c r="F38" s="166">
        <v>1</v>
      </c>
      <c r="G38" s="167">
        <v>0</v>
      </c>
      <c r="H38" s="167">
        <f t="shared" si="2"/>
        <v>0</v>
      </c>
    </row>
    <row r="39" spans="1:8">
      <c r="A39" s="165">
        <v>22</v>
      </c>
      <c r="B39" s="165" t="s">
        <v>135</v>
      </c>
      <c r="C39" s="165" t="s">
        <v>139</v>
      </c>
      <c r="D39" s="165" t="s">
        <v>140</v>
      </c>
      <c r="E39" s="165" t="s">
        <v>138</v>
      </c>
      <c r="F39" s="166">
        <v>1</v>
      </c>
      <c r="G39" s="167">
        <v>0</v>
      </c>
      <c r="H39" s="167">
        <f t="shared" si="2"/>
        <v>0</v>
      </c>
    </row>
    <row r="40" spans="1:8">
      <c r="A40" s="165">
        <v>27</v>
      </c>
      <c r="B40" s="165" t="s">
        <v>135</v>
      </c>
      <c r="C40" s="165" t="s">
        <v>141</v>
      </c>
      <c r="D40" s="165" t="s">
        <v>142</v>
      </c>
      <c r="E40" s="165" t="s">
        <v>111</v>
      </c>
      <c r="F40" s="166">
        <v>27</v>
      </c>
      <c r="G40" s="167">
        <v>0</v>
      </c>
      <c r="H40" s="167">
        <f t="shared" si="2"/>
        <v>0</v>
      </c>
    </row>
    <row r="41" spans="1:8">
      <c r="A41" s="165">
        <v>28</v>
      </c>
      <c r="B41" s="165" t="s">
        <v>135</v>
      </c>
      <c r="C41" s="165" t="s">
        <v>143</v>
      </c>
      <c r="D41" s="165" t="s">
        <v>144</v>
      </c>
      <c r="E41" s="165" t="s">
        <v>111</v>
      </c>
      <c r="F41" s="166">
        <v>40.5</v>
      </c>
      <c r="G41" s="167">
        <v>0</v>
      </c>
      <c r="H41" s="167">
        <f t="shared" si="2"/>
        <v>0</v>
      </c>
    </row>
    <row r="42" spans="1:8">
      <c r="A42" s="165">
        <v>29</v>
      </c>
      <c r="B42" s="165" t="s">
        <v>135</v>
      </c>
      <c r="C42" s="165" t="s">
        <v>145</v>
      </c>
      <c r="D42" s="165" t="s">
        <v>146</v>
      </c>
      <c r="E42" s="165" t="s">
        <v>111</v>
      </c>
      <c r="F42" s="166">
        <v>40.5</v>
      </c>
      <c r="G42" s="167">
        <v>0</v>
      </c>
      <c r="H42" s="167">
        <f t="shared" si="2"/>
        <v>0</v>
      </c>
    </row>
    <row r="43" spans="1:8">
      <c r="A43" s="165">
        <v>30</v>
      </c>
      <c r="B43" s="165" t="s">
        <v>135</v>
      </c>
      <c r="C43" s="165" t="s">
        <v>147</v>
      </c>
      <c r="D43" s="165" t="s">
        <v>148</v>
      </c>
      <c r="E43" s="165" t="s">
        <v>111</v>
      </c>
      <c r="F43" s="166">
        <v>40.5</v>
      </c>
      <c r="G43" s="167">
        <v>0</v>
      </c>
      <c r="H43" s="167">
        <f t="shared" si="2"/>
        <v>0</v>
      </c>
    </row>
    <row r="44" spans="1:8">
      <c r="A44" s="165">
        <v>23</v>
      </c>
      <c r="B44" s="165" t="s">
        <v>135</v>
      </c>
      <c r="C44" s="165" t="s">
        <v>149</v>
      </c>
      <c r="D44" s="165" t="s">
        <v>150</v>
      </c>
      <c r="E44" s="165" t="s">
        <v>111</v>
      </c>
      <c r="F44" s="166">
        <v>105.75</v>
      </c>
      <c r="G44" s="167">
        <v>0</v>
      </c>
      <c r="H44" s="167">
        <f t="shared" si="2"/>
        <v>0</v>
      </c>
    </row>
    <row r="45" spans="1:8">
      <c r="A45" s="165">
        <v>24</v>
      </c>
      <c r="B45" s="165" t="s">
        <v>135</v>
      </c>
      <c r="C45" s="165" t="s">
        <v>151</v>
      </c>
      <c r="D45" s="165" t="s">
        <v>152</v>
      </c>
      <c r="E45" s="165" t="s">
        <v>111</v>
      </c>
      <c r="F45" s="166">
        <v>20.149999999999999</v>
      </c>
      <c r="G45" s="167">
        <v>0</v>
      </c>
      <c r="H45" s="167">
        <f t="shared" si="2"/>
        <v>0</v>
      </c>
    </row>
    <row r="46" spans="1:8">
      <c r="A46" s="165">
        <v>25</v>
      </c>
      <c r="B46" s="165" t="s">
        <v>135</v>
      </c>
      <c r="C46" s="165" t="s">
        <v>153</v>
      </c>
      <c r="D46" s="165" t="s">
        <v>154</v>
      </c>
      <c r="E46" s="165" t="s">
        <v>155</v>
      </c>
      <c r="F46" s="166">
        <v>0.249</v>
      </c>
      <c r="G46" s="167">
        <v>0</v>
      </c>
      <c r="H46" s="167">
        <f t="shared" si="2"/>
        <v>0</v>
      </c>
    </row>
    <row r="47" spans="1:8">
      <c r="A47" s="165">
        <v>26</v>
      </c>
      <c r="B47" s="165" t="s">
        <v>135</v>
      </c>
      <c r="C47" s="165" t="s">
        <v>156</v>
      </c>
      <c r="D47" s="165" t="s">
        <v>157</v>
      </c>
      <c r="E47" s="165" t="s">
        <v>84</v>
      </c>
      <c r="F47" s="166">
        <v>6.2949999999999999</v>
      </c>
      <c r="G47" s="167">
        <v>0</v>
      </c>
      <c r="H47" s="167">
        <f t="shared" si="2"/>
        <v>0</v>
      </c>
    </row>
    <row r="48" spans="1:8">
      <c r="A48" s="165"/>
      <c r="B48" s="165"/>
      <c r="C48" s="165"/>
      <c r="D48" s="182" t="s">
        <v>158</v>
      </c>
      <c r="E48" s="165"/>
      <c r="F48" s="166"/>
      <c r="G48" s="167"/>
      <c r="H48" s="183">
        <f>SUM(H37:H47)</f>
        <v>0</v>
      </c>
    </row>
    <row r="49" spans="1:8">
      <c r="A49" s="165"/>
      <c r="B49" s="165"/>
      <c r="C49" s="165"/>
      <c r="D49" s="165"/>
      <c r="E49" s="165"/>
      <c r="F49" s="166"/>
      <c r="G49" s="167"/>
      <c r="H49" s="167"/>
    </row>
    <row r="50" spans="1:8">
      <c r="A50" s="165"/>
      <c r="B50" s="165"/>
      <c r="C50" s="165"/>
      <c r="D50" s="182" t="s">
        <v>159</v>
      </c>
      <c r="E50" s="165"/>
      <c r="F50" s="166"/>
      <c r="G50" s="167"/>
      <c r="H50" s="183"/>
    </row>
    <row r="51" spans="1:8">
      <c r="A51" s="165">
        <v>32</v>
      </c>
      <c r="B51" s="165" t="s">
        <v>162</v>
      </c>
      <c r="C51" s="165" t="s">
        <v>160</v>
      </c>
      <c r="D51" s="165" t="s">
        <v>161</v>
      </c>
      <c r="E51" s="165" t="s">
        <v>84</v>
      </c>
      <c r="F51" s="166">
        <v>5.9980000000000002</v>
      </c>
      <c r="G51" s="167">
        <v>0</v>
      </c>
      <c r="H51" s="167">
        <f t="shared" ref="H51:H61" si="3">PRODUCT(F51:G51)</f>
        <v>0</v>
      </c>
    </row>
    <row r="52" spans="1:8">
      <c r="A52" s="165">
        <v>33</v>
      </c>
      <c r="B52" s="165" t="s">
        <v>162</v>
      </c>
      <c r="C52" s="165" t="s">
        <v>163</v>
      </c>
      <c r="D52" s="165" t="s">
        <v>164</v>
      </c>
      <c r="E52" s="165" t="s">
        <v>111</v>
      </c>
      <c r="F52" s="166">
        <v>28.2</v>
      </c>
      <c r="G52" s="167">
        <v>0</v>
      </c>
      <c r="H52" s="167">
        <f t="shared" si="3"/>
        <v>0</v>
      </c>
    </row>
    <row r="53" spans="1:8">
      <c r="A53" s="165">
        <v>34</v>
      </c>
      <c r="B53" s="165" t="s">
        <v>162</v>
      </c>
      <c r="C53" s="165" t="s">
        <v>165</v>
      </c>
      <c r="D53" s="165" t="s">
        <v>166</v>
      </c>
      <c r="E53" s="165" t="s">
        <v>111</v>
      </c>
      <c r="F53" s="166">
        <v>27</v>
      </c>
      <c r="G53" s="167">
        <v>0</v>
      </c>
      <c r="H53" s="167">
        <f t="shared" si="3"/>
        <v>0</v>
      </c>
    </row>
    <row r="54" spans="1:8">
      <c r="A54" s="165">
        <v>35</v>
      </c>
      <c r="B54" s="165" t="s">
        <v>162</v>
      </c>
      <c r="C54" s="165" t="s">
        <v>167</v>
      </c>
      <c r="D54" s="165" t="s">
        <v>168</v>
      </c>
      <c r="E54" s="165" t="s">
        <v>155</v>
      </c>
      <c r="F54" s="166">
        <v>91.91</v>
      </c>
      <c r="G54" s="167">
        <v>0</v>
      </c>
      <c r="H54" s="167">
        <f t="shared" si="3"/>
        <v>0</v>
      </c>
    </row>
    <row r="55" spans="1:8">
      <c r="A55" s="165">
        <v>36</v>
      </c>
      <c r="B55" s="165" t="s">
        <v>162</v>
      </c>
      <c r="C55" s="165" t="s">
        <v>169</v>
      </c>
      <c r="D55" s="165" t="s">
        <v>170</v>
      </c>
      <c r="E55" s="165" t="s">
        <v>155</v>
      </c>
      <c r="F55" s="166">
        <v>183.82</v>
      </c>
      <c r="G55" s="167">
        <v>0</v>
      </c>
      <c r="H55" s="167">
        <f t="shared" si="3"/>
        <v>0</v>
      </c>
    </row>
    <row r="56" spans="1:8">
      <c r="A56" s="165">
        <v>37</v>
      </c>
      <c r="B56" s="165" t="s">
        <v>162</v>
      </c>
      <c r="C56" s="165" t="s">
        <v>171</v>
      </c>
      <c r="D56" s="165" t="s">
        <v>172</v>
      </c>
      <c r="E56" s="165" t="s">
        <v>155</v>
      </c>
      <c r="F56" s="166">
        <v>98.097999999999999</v>
      </c>
      <c r="G56" s="167">
        <v>0</v>
      </c>
      <c r="H56" s="167">
        <f t="shared" si="3"/>
        <v>0</v>
      </c>
    </row>
    <row r="57" spans="1:8">
      <c r="A57" s="165">
        <v>38</v>
      </c>
      <c r="B57" s="165" t="s">
        <v>162</v>
      </c>
      <c r="C57" s="165" t="s">
        <v>173</v>
      </c>
      <c r="D57" s="165" t="s">
        <v>174</v>
      </c>
      <c r="E57" s="165" t="s">
        <v>155</v>
      </c>
      <c r="F57" s="166">
        <v>98.097999999999999</v>
      </c>
      <c r="G57" s="167">
        <v>0</v>
      </c>
      <c r="H57" s="167">
        <f t="shared" si="3"/>
        <v>0</v>
      </c>
    </row>
    <row r="58" spans="1:8">
      <c r="A58" s="165">
        <v>39</v>
      </c>
      <c r="B58" s="165" t="s">
        <v>162</v>
      </c>
      <c r="C58" s="165" t="s">
        <v>175</v>
      </c>
      <c r="D58" s="165" t="s">
        <v>176</v>
      </c>
      <c r="E58" s="165" t="s">
        <v>155</v>
      </c>
      <c r="F58" s="166">
        <v>94.847999999999999</v>
      </c>
      <c r="G58" s="167">
        <v>0</v>
      </c>
      <c r="H58" s="167">
        <f t="shared" si="3"/>
        <v>0</v>
      </c>
    </row>
    <row r="59" spans="1:8">
      <c r="A59" s="165">
        <v>40</v>
      </c>
      <c r="B59" s="165" t="s">
        <v>162</v>
      </c>
      <c r="C59" s="165" t="s">
        <v>177</v>
      </c>
      <c r="D59" s="165" t="s">
        <v>178</v>
      </c>
      <c r="E59" s="165" t="s">
        <v>155</v>
      </c>
      <c r="F59" s="166">
        <v>2371.1999999999998</v>
      </c>
      <c r="G59" s="167">
        <v>0</v>
      </c>
      <c r="H59" s="167">
        <f t="shared" si="3"/>
        <v>0</v>
      </c>
    </row>
    <row r="60" spans="1:8">
      <c r="A60" s="165">
        <v>41</v>
      </c>
      <c r="B60" s="165" t="s">
        <v>162</v>
      </c>
      <c r="C60" s="165" t="s">
        <v>179</v>
      </c>
      <c r="D60" s="165" t="s">
        <v>180</v>
      </c>
      <c r="E60" s="165" t="s">
        <v>181</v>
      </c>
      <c r="F60" s="166">
        <v>26</v>
      </c>
      <c r="G60" s="167">
        <v>0</v>
      </c>
      <c r="H60" s="167">
        <f t="shared" si="3"/>
        <v>0</v>
      </c>
    </row>
    <row r="61" spans="1:8">
      <c r="A61" s="165">
        <v>42</v>
      </c>
      <c r="B61" s="165" t="s">
        <v>162</v>
      </c>
      <c r="C61" s="165" t="s">
        <v>182</v>
      </c>
      <c r="D61" s="165" t="s">
        <v>183</v>
      </c>
      <c r="E61" s="165" t="s">
        <v>155</v>
      </c>
      <c r="F61" s="166">
        <v>94.847999999999999</v>
      </c>
      <c r="G61" s="167">
        <v>0</v>
      </c>
      <c r="H61" s="167">
        <f t="shared" si="3"/>
        <v>0</v>
      </c>
    </row>
    <row r="62" spans="1:8">
      <c r="A62" s="165"/>
      <c r="B62" s="165"/>
      <c r="C62" s="165"/>
      <c r="D62" s="182" t="s">
        <v>184</v>
      </c>
      <c r="E62" s="165"/>
      <c r="F62" s="166"/>
      <c r="G62" s="167"/>
      <c r="H62" s="183">
        <f>SUM(H51:H61)</f>
        <v>0</v>
      </c>
    </row>
    <row r="63" spans="1:8">
      <c r="A63" s="165"/>
      <c r="B63" s="165"/>
      <c r="C63" s="165"/>
      <c r="D63" s="165"/>
      <c r="E63" s="165"/>
      <c r="F63" s="166"/>
      <c r="G63" s="167"/>
      <c r="H63" s="167"/>
    </row>
    <row r="64" spans="1:8">
      <c r="A64" s="165"/>
      <c r="B64" s="165"/>
      <c r="C64" s="165"/>
      <c r="D64" s="182" t="s">
        <v>185</v>
      </c>
      <c r="E64" s="165"/>
      <c r="F64" s="166"/>
      <c r="G64" s="167"/>
      <c r="H64" s="183"/>
    </row>
    <row r="65" spans="1:8">
      <c r="A65" s="165">
        <v>43</v>
      </c>
      <c r="B65" s="165" t="s">
        <v>188</v>
      </c>
      <c r="C65" s="165" t="s">
        <v>186</v>
      </c>
      <c r="D65" s="165" t="s">
        <v>187</v>
      </c>
      <c r="E65" s="165" t="s">
        <v>111</v>
      </c>
      <c r="F65" s="166">
        <v>28.2</v>
      </c>
      <c r="G65" s="167">
        <v>0</v>
      </c>
      <c r="H65" s="167">
        <f t="shared" ref="H65:H71" si="4">PRODUCT(F65:G65)</f>
        <v>0</v>
      </c>
    </row>
    <row r="66" spans="1:8">
      <c r="A66" s="165">
        <v>48</v>
      </c>
      <c r="B66" s="165" t="s">
        <v>188</v>
      </c>
      <c r="C66" s="165" t="s">
        <v>189</v>
      </c>
      <c r="D66" s="165" t="s">
        <v>190</v>
      </c>
      <c r="E66" s="165" t="s">
        <v>181</v>
      </c>
      <c r="F66" s="166">
        <v>26</v>
      </c>
      <c r="G66" s="167">
        <v>0</v>
      </c>
      <c r="H66" s="167">
        <f t="shared" si="4"/>
        <v>0</v>
      </c>
    </row>
    <row r="67" spans="1:8">
      <c r="A67" s="165">
        <v>49</v>
      </c>
      <c r="B67" s="165" t="s">
        <v>188</v>
      </c>
      <c r="C67" s="165" t="s">
        <v>191</v>
      </c>
      <c r="D67" s="165" t="s">
        <v>192</v>
      </c>
      <c r="E67" s="165" t="s">
        <v>181</v>
      </c>
      <c r="F67" s="166">
        <v>26</v>
      </c>
      <c r="G67" s="167">
        <v>0</v>
      </c>
      <c r="H67" s="167">
        <f t="shared" si="4"/>
        <v>0</v>
      </c>
    </row>
    <row r="68" spans="1:8">
      <c r="A68" s="165">
        <v>44</v>
      </c>
      <c r="B68" s="165" t="s">
        <v>188</v>
      </c>
      <c r="C68" s="165" t="s">
        <v>193</v>
      </c>
      <c r="D68" s="165" t="s">
        <v>194</v>
      </c>
      <c r="E68" s="165" t="s">
        <v>111</v>
      </c>
      <c r="F68" s="166">
        <v>40.5</v>
      </c>
      <c r="G68" s="167">
        <v>0</v>
      </c>
      <c r="H68" s="167">
        <f t="shared" si="4"/>
        <v>0</v>
      </c>
    </row>
    <row r="69" spans="1:8">
      <c r="A69" s="165">
        <v>45</v>
      </c>
      <c r="B69" s="165" t="s">
        <v>188</v>
      </c>
      <c r="C69" s="165" t="s">
        <v>195</v>
      </c>
      <c r="D69" s="165" t="s">
        <v>196</v>
      </c>
      <c r="E69" s="165" t="s">
        <v>111</v>
      </c>
      <c r="F69" s="166">
        <v>20.149999999999999</v>
      </c>
      <c r="G69" s="167">
        <v>0</v>
      </c>
      <c r="H69" s="167">
        <f t="shared" si="4"/>
        <v>0</v>
      </c>
    </row>
    <row r="70" spans="1:8">
      <c r="A70" s="165">
        <v>46</v>
      </c>
      <c r="B70" s="165" t="s">
        <v>188</v>
      </c>
      <c r="C70" s="165" t="s">
        <v>197</v>
      </c>
      <c r="D70" s="165" t="s">
        <v>198</v>
      </c>
      <c r="E70" s="165" t="s">
        <v>121</v>
      </c>
      <c r="F70" s="166">
        <v>16</v>
      </c>
      <c r="G70" s="167">
        <v>0</v>
      </c>
      <c r="H70" s="167">
        <f t="shared" si="4"/>
        <v>0</v>
      </c>
    </row>
    <row r="71" spans="1:8">
      <c r="A71" s="165">
        <v>47</v>
      </c>
      <c r="B71" s="165" t="s">
        <v>188</v>
      </c>
      <c r="C71" s="165" t="s">
        <v>199</v>
      </c>
      <c r="D71" s="165" t="s">
        <v>200</v>
      </c>
      <c r="E71" s="165" t="s">
        <v>155</v>
      </c>
      <c r="F71" s="166">
        <v>41.298000000000002</v>
      </c>
      <c r="G71" s="167">
        <v>0</v>
      </c>
      <c r="H71" s="167">
        <f t="shared" si="4"/>
        <v>0</v>
      </c>
    </row>
    <row r="72" spans="1:8">
      <c r="A72" s="165"/>
      <c r="B72" s="165"/>
      <c r="C72" s="165"/>
      <c r="D72" s="182" t="s">
        <v>201</v>
      </c>
      <c r="E72" s="165"/>
      <c r="F72" s="166"/>
      <c r="G72" s="167"/>
      <c r="H72" s="183">
        <f>SUM(H65:H71)</f>
        <v>0</v>
      </c>
    </row>
    <row r="73" spans="1:8">
      <c r="A73" s="165"/>
      <c r="B73" s="165"/>
      <c r="C73" s="165"/>
      <c r="D73" s="165"/>
      <c r="E73" s="165"/>
      <c r="F73" s="166"/>
      <c r="G73" s="167"/>
      <c r="H73" s="167"/>
    </row>
    <row r="74" spans="1:8">
      <c r="A74" s="165"/>
      <c r="B74" s="165"/>
      <c r="C74" s="165"/>
      <c r="D74" s="182" t="s">
        <v>202</v>
      </c>
      <c r="E74" s="165"/>
      <c r="F74" s="166"/>
      <c r="G74" s="167"/>
      <c r="H74" s="183"/>
    </row>
    <row r="75" spans="1:8">
      <c r="A75" s="165">
        <v>54</v>
      </c>
      <c r="B75" s="165" t="s">
        <v>205</v>
      </c>
      <c r="C75" s="165" t="s">
        <v>203</v>
      </c>
      <c r="D75" s="165" t="s">
        <v>204</v>
      </c>
      <c r="E75" s="165" t="s">
        <v>111</v>
      </c>
      <c r="F75" s="166">
        <v>9.5</v>
      </c>
      <c r="G75" s="167">
        <v>0</v>
      </c>
      <c r="H75" s="167">
        <f>PRODUCT(F75:G75)</f>
        <v>0</v>
      </c>
    </row>
    <row r="76" spans="1:8">
      <c r="A76" s="165">
        <v>55</v>
      </c>
      <c r="B76" s="165" t="s">
        <v>205</v>
      </c>
      <c r="C76" s="165" t="s">
        <v>206</v>
      </c>
      <c r="D76" s="165" t="s">
        <v>207</v>
      </c>
      <c r="E76" s="165" t="s">
        <v>111</v>
      </c>
      <c r="F76" s="166">
        <v>9.5</v>
      </c>
      <c r="G76" s="167">
        <v>0</v>
      </c>
      <c r="H76" s="167">
        <f>PRODUCT(F76:G76)</f>
        <v>0</v>
      </c>
    </row>
    <row r="77" spans="1:8">
      <c r="A77" s="165">
        <v>51</v>
      </c>
      <c r="B77" s="165" t="s">
        <v>205</v>
      </c>
      <c r="C77" s="165" t="s">
        <v>208</v>
      </c>
      <c r="D77" s="165" t="s">
        <v>209</v>
      </c>
      <c r="E77" s="165" t="s">
        <v>111</v>
      </c>
      <c r="F77" s="166">
        <v>9.5</v>
      </c>
      <c r="G77" s="167">
        <v>0</v>
      </c>
      <c r="H77" s="167">
        <f>PRODUCT(F77:G77)</f>
        <v>0</v>
      </c>
    </row>
    <row r="78" spans="1:8">
      <c r="A78" s="165">
        <v>53</v>
      </c>
      <c r="B78" s="165" t="s">
        <v>205</v>
      </c>
      <c r="C78" s="165" t="s">
        <v>210</v>
      </c>
      <c r="D78" s="165" t="s">
        <v>211</v>
      </c>
      <c r="E78" s="165" t="s">
        <v>111</v>
      </c>
      <c r="F78" s="166">
        <v>9.5</v>
      </c>
      <c r="G78" s="167">
        <v>0</v>
      </c>
      <c r="H78" s="167">
        <f>PRODUCT(F78:G78)</f>
        <v>0</v>
      </c>
    </row>
    <row r="79" spans="1:8">
      <c r="A79" s="165">
        <v>52</v>
      </c>
      <c r="B79" s="165" t="s">
        <v>205</v>
      </c>
      <c r="C79" s="165" t="s">
        <v>212</v>
      </c>
      <c r="D79" s="165" t="s">
        <v>213</v>
      </c>
      <c r="E79" s="165" t="s">
        <v>111</v>
      </c>
      <c r="F79" s="166">
        <v>9.5</v>
      </c>
      <c r="G79" s="167">
        <v>0</v>
      </c>
      <c r="H79" s="167">
        <f>PRODUCT(F79:G79)</f>
        <v>0</v>
      </c>
    </row>
    <row r="80" spans="1:8">
      <c r="A80" s="165"/>
      <c r="B80" s="165"/>
      <c r="C80" s="165"/>
      <c r="D80" s="182" t="s">
        <v>214</v>
      </c>
      <c r="E80" s="165"/>
      <c r="F80" s="166"/>
      <c r="G80" s="167"/>
      <c r="H80" s="183">
        <f>SUM(H75:H79)</f>
        <v>0</v>
      </c>
    </row>
    <row r="81" spans="1:8">
      <c r="A81" s="165"/>
      <c r="B81" s="165"/>
      <c r="C81" s="165"/>
      <c r="D81" s="165"/>
      <c r="E81" s="165"/>
      <c r="F81" s="166"/>
      <c r="G81" s="167"/>
      <c r="H81" s="167"/>
    </row>
    <row r="82" spans="1:8">
      <c r="A82" s="165"/>
      <c r="B82" s="165"/>
      <c r="C82" s="165"/>
      <c r="D82" s="182" t="s">
        <v>215</v>
      </c>
      <c r="E82" s="165"/>
      <c r="F82" s="166"/>
      <c r="G82" s="167"/>
      <c r="H82" s="183"/>
    </row>
    <row r="83" spans="1:8">
      <c r="A83" s="165">
        <v>56</v>
      </c>
      <c r="B83" s="165" t="s">
        <v>218</v>
      </c>
      <c r="C83" s="165" t="s">
        <v>216</v>
      </c>
      <c r="D83" s="165" t="s">
        <v>217</v>
      </c>
      <c r="E83" s="165" t="s">
        <v>84</v>
      </c>
      <c r="F83" s="166">
        <v>0.64</v>
      </c>
      <c r="G83" s="167">
        <v>0</v>
      </c>
      <c r="H83" s="167">
        <f>PRODUCT(F83:G83)</f>
        <v>0</v>
      </c>
    </row>
    <row r="84" spans="1:8">
      <c r="A84" s="165">
        <v>57</v>
      </c>
      <c r="B84" s="165" t="s">
        <v>218</v>
      </c>
      <c r="C84" s="165" t="s">
        <v>219</v>
      </c>
      <c r="D84" s="165" t="s">
        <v>220</v>
      </c>
      <c r="E84" s="165" t="s">
        <v>84</v>
      </c>
      <c r="F84" s="166">
        <v>0.48</v>
      </c>
      <c r="G84" s="167">
        <v>0</v>
      </c>
      <c r="H84" s="167">
        <f>PRODUCT(F84:G84)</f>
        <v>0</v>
      </c>
    </row>
    <row r="85" spans="1:8">
      <c r="A85" s="165">
        <v>58</v>
      </c>
      <c r="B85" s="165" t="s">
        <v>218</v>
      </c>
      <c r="C85" s="165" t="s">
        <v>221</v>
      </c>
      <c r="D85" s="165" t="s">
        <v>222</v>
      </c>
      <c r="E85" s="165" t="s">
        <v>121</v>
      </c>
      <c r="F85" s="166">
        <v>6</v>
      </c>
      <c r="G85" s="167">
        <v>0</v>
      </c>
      <c r="H85" s="167">
        <f>PRODUCT(F85:G85)</f>
        <v>0</v>
      </c>
    </row>
    <row r="86" spans="1:8">
      <c r="A86" s="165"/>
      <c r="B86" s="165"/>
      <c r="C86" s="165"/>
      <c r="D86" s="182" t="s">
        <v>223</v>
      </c>
      <c r="E86" s="165"/>
      <c r="F86" s="166"/>
      <c r="G86" s="167"/>
      <c r="H86" s="183">
        <f>SUM(H83:H85)</f>
        <v>0</v>
      </c>
    </row>
    <row r="87" spans="1:8">
      <c r="A87" s="165"/>
      <c r="B87" s="165"/>
      <c r="C87" s="165"/>
      <c r="D87" s="165"/>
      <c r="E87" s="165"/>
      <c r="F87" s="166"/>
      <c r="G87" s="167"/>
      <c r="H87" s="167"/>
    </row>
    <row r="88" spans="1:8">
      <c r="A88" s="165"/>
      <c r="B88" s="165"/>
      <c r="C88" s="165"/>
      <c r="D88" s="184" t="s">
        <v>224</v>
      </c>
      <c r="E88" s="165"/>
      <c r="F88" s="166"/>
      <c r="G88" s="167"/>
      <c r="H88" s="185">
        <f>SUM(H86,H80,H72,H62,H48,H34,H24)</f>
        <v>0</v>
      </c>
    </row>
    <row r="89" spans="1:8">
      <c r="A89" s="165"/>
      <c r="B89" s="165"/>
      <c r="C89" s="165"/>
      <c r="D89" s="165"/>
      <c r="E89" s="165"/>
      <c r="F89" s="166"/>
      <c r="G89" s="167"/>
      <c r="H89" s="167"/>
    </row>
    <row r="90" spans="1:8">
      <c r="A90" s="165"/>
      <c r="B90" s="165"/>
      <c r="C90" s="165"/>
      <c r="D90" s="182" t="s">
        <v>225</v>
      </c>
      <c r="E90" s="165"/>
      <c r="F90" s="166"/>
      <c r="G90" s="167"/>
      <c r="H90" s="183"/>
    </row>
    <row r="91" spans="1:8">
      <c r="A91" s="165">
        <v>59</v>
      </c>
      <c r="B91" s="165" t="s">
        <v>228</v>
      </c>
      <c r="C91" s="165" t="s">
        <v>226</v>
      </c>
      <c r="D91" s="165" t="s">
        <v>227</v>
      </c>
      <c r="E91" s="165" t="s">
        <v>111</v>
      </c>
      <c r="F91" s="166">
        <v>21</v>
      </c>
      <c r="G91" s="167">
        <v>0</v>
      </c>
      <c r="H91" s="167">
        <f>PRODUCT(F91:G91)</f>
        <v>0</v>
      </c>
    </row>
    <row r="92" spans="1:8">
      <c r="A92" s="165">
        <v>60</v>
      </c>
      <c r="B92" s="165" t="s">
        <v>228</v>
      </c>
      <c r="C92" s="165" t="s">
        <v>229</v>
      </c>
      <c r="D92" s="165" t="s">
        <v>230</v>
      </c>
      <c r="E92" s="165" t="s">
        <v>111</v>
      </c>
      <c r="F92" s="166">
        <v>24.15</v>
      </c>
      <c r="G92" s="167">
        <v>0</v>
      </c>
      <c r="H92" s="167">
        <f>PRODUCT(F92:G92)</f>
        <v>0</v>
      </c>
    </row>
    <row r="93" spans="1:8">
      <c r="A93" s="165">
        <v>62</v>
      </c>
      <c r="B93" s="165" t="s">
        <v>228</v>
      </c>
      <c r="C93" s="165" t="s">
        <v>231</v>
      </c>
      <c r="D93" s="165" t="s">
        <v>232</v>
      </c>
      <c r="E93" s="165" t="s">
        <v>111</v>
      </c>
      <c r="F93" s="166">
        <v>122.28</v>
      </c>
      <c r="G93" s="167">
        <v>0</v>
      </c>
      <c r="H93" s="167">
        <f>PRODUCT(F93:G93)</f>
        <v>0</v>
      </c>
    </row>
    <row r="94" spans="1:8">
      <c r="A94" s="165">
        <v>63</v>
      </c>
      <c r="B94" s="165" t="s">
        <v>228</v>
      </c>
      <c r="C94" s="165" t="s">
        <v>233</v>
      </c>
      <c r="D94" s="165" t="s">
        <v>234</v>
      </c>
      <c r="E94" s="165" t="s">
        <v>111</v>
      </c>
      <c r="F94" s="166">
        <v>140.62200000000001</v>
      </c>
      <c r="G94" s="167">
        <v>0</v>
      </c>
      <c r="H94" s="167">
        <f>PRODUCT(F94:G94)</f>
        <v>0</v>
      </c>
    </row>
    <row r="95" spans="1:8">
      <c r="A95" s="165">
        <v>61</v>
      </c>
      <c r="B95" s="165" t="s">
        <v>228</v>
      </c>
      <c r="C95" s="165" t="s">
        <v>235</v>
      </c>
      <c r="D95" s="165" t="s">
        <v>236</v>
      </c>
      <c r="E95" s="165" t="s">
        <v>155</v>
      </c>
      <c r="F95" s="166">
        <v>0.13800000000000001</v>
      </c>
      <c r="G95" s="167">
        <v>0</v>
      </c>
      <c r="H95" s="167">
        <f>PRODUCT(F95:G95)</f>
        <v>0</v>
      </c>
    </row>
    <row r="96" spans="1:8">
      <c r="A96" s="165"/>
      <c r="B96" s="165"/>
      <c r="C96" s="165"/>
      <c r="D96" s="182" t="s">
        <v>237</v>
      </c>
      <c r="E96" s="165"/>
      <c r="F96" s="166"/>
      <c r="G96" s="167"/>
      <c r="H96" s="183">
        <f>SUM(H91:H95)</f>
        <v>0</v>
      </c>
    </row>
    <row r="97" spans="1:8">
      <c r="A97" s="165"/>
      <c r="B97" s="165"/>
      <c r="C97" s="165"/>
      <c r="D97" s="165"/>
      <c r="E97" s="165"/>
      <c r="F97" s="166"/>
      <c r="G97" s="167"/>
      <c r="H97" s="167"/>
    </row>
    <row r="98" spans="1:8">
      <c r="A98" s="165"/>
      <c r="B98" s="165"/>
      <c r="C98" s="165"/>
      <c r="D98" s="182" t="s">
        <v>238</v>
      </c>
      <c r="E98" s="165"/>
      <c r="F98" s="166"/>
      <c r="G98" s="167"/>
      <c r="H98" s="183"/>
    </row>
    <row r="99" spans="1:8">
      <c r="A99" s="165">
        <v>70</v>
      </c>
      <c r="B99" s="165" t="s">
        <v>241</v>
      </c>
      <c r="C99" s="165" t="s">
        <v>239</v>
      </c>
      <c r="D99" s="165" t="s">
        <v>240</v>
      </c>
      <c r="E99" s="165" t="s">
        <v>155</v>
      </c>
      <c r="F99" s="166">
        <v>0.86199999999999999</v>
      </c>
      <c r="G99" s="167">
        <v>0</v>
      </c>
      <c r="H99" s="167">
        <f t="shared" ref="H99:H106" si="5">PRODUCT(F99:G99)</f>
        <v>0</v>
      </c>
    </row>
    <row r="100" spans="1:8">
      <c r="A100" s="165">
        <v>71</v>
      </c>
      <c r="B100" s="165" t="s">
        <v>241</v>
      </c>
      <c r="C100" s="165" t="s">
        <v>242</v>
      </c>
      <c r="D100" s="165" t="s">
        <v>243</v>
      </c>
      <c r="E100" s="165" t="s">
        <v>138</v>
      </c>
      <c r="F100" s="166">
        <v>1</v>
      </c>
      <c r="G100" s="167">
        <v>0</v>
      </c>
      <c r="H100" s="167">
        <f t="shared" si="5"/>
        <v>0</v>
      </c>
    </row>
    <row r="101" spans="1:8">
      <c r="A101" s="165">
        <v>64</v>
      </c>
      <c r="B101" s="165" t="s">
        <v>241</v>
      </c>
      <c r="C101" s="165" t="s">
        <v>244</v>
      </c>
      <c r="D101" s="165" t="s">
        <v>245</v>
      </c>
      <c r="E101" s="165" t="s">
        <v>121</v>
      </c>
      <c r="F101" s="166">
        <v>24</v>
      </c>
      <c r="G101" s="167">
        <v>0</v>
      </c>
      <c r="H101" s="167">
        <f t="shared" si="5"/>
        <v>0</v>
      </c>
    </row>
    <row r="102" spans="1:8">
      <c r="A102" s="165">
        <v>65</v>
      </c>
      <c r="B102" s="165" t="s">
        <v>241</v>
      </c>
      <c r="C102" s="165" t="s">
        <v>246</v>
      </c>
      <c r="D102" s="165" t="s">
        <v>247</v>
      </c>
      <c r="E102" s="165" t="s">
        <v>181</v>
      </c>
      <c r="F102" s="166">
        <v>8</v>
      </c>
      <c r="G102" s="167">
        <v>0</v>
      </c>
      <c r="H102" s="167">
        <f t="shared" si="5"/>
        <v>0</v>
      </c>
    </row>
    <row r="103" spans="1:8">
      <c r="A103" s="165">
        <v>66</v>
      </c>
      <c r="B103" s="165" t="s">
        <v>241</v>
      </c>
      <c r="C103" s="165" t="s">
        <v>248</v>
      </c>
      <c r="D103" s="165" t="s">
        <v>249</v>
      </c>
      <c r="E103" s="165" t="s">
        <v>181</v>
      </c>
      <c r="F103" s="166">
        <v>8</v>
      </c>
      <c r="G103" s="167">
        <v>0</v>
      </c>
      <c r="H103" s="167">
        <f t="shared" si="5"/>
        <v>0</v>
      </c>
    </row>
    <row r="104" spans="1:8">
      <c r="A104" s="165">
        <v>67</v>
      </c>
      <c r="B104" s="165" t="s">
        <v>241</v>
      </c>
      <c r="C104" s="165" t="s">
        <v>250</v>
      </c>
      <c r="D104" s="165" t="s">
        <v>251</v>
      </c>
      <c r="E104" s="165" t="s">
        <v>252</v>
      </c>
      <c r="F104" s="166">
        <v>8</v>
      </c>
      <c r="G104" s="167">
        <v>0</v>
      </c>
      <c r="H104" s="167">
        <f t="shared" si="5"/>
        <v>0</v>
      </c>
    </row>
    <row r="105" spans="1:8">
      <c r="A105" s="165">
        <v>68</v>
      </c>
      <c r="B105" s="165" t="s">
        <v>241</v>
      </c>
      <c r="C105" s="165" t="s">
        <v>253</v>
      </c>
      <c r="D105" s="165" t="s">
        <v>254</v>
      </c>
      <c r="E105" s="165" t="s">
        <v>181</v>
      </c>
      <c r="F105" s="166">
        <v>8</v>
      </c>
      <c r="G105" s="167">
        <v>0</v>
      </c>
      <c r="H105" s="167">
        <f t="shared" si="5"/>
        <v>0</v>
      </c>
    </row>
    <row r="106" spans="1:8">
      <c r="A106" s="165">
        <v>69</v>
      </c>
      <c r="B106" s="165" t="s">
        <v>241</v>
      </c>
      <c r="C106" s="165" t="s">
        <v>255</v>
      </c>
      <c r="D106" s="165" t="s">
        <v>256</v>
      </c>
      <c r="E106" s="165" t="s">
        <v>181</v>
      </c>
      <c r="F106" s="166">
        <v>32</v>
      </c>
      <c r="G106" s="167">
        <v>0</v>
      </c>
      <c r="H106" s="167">
        <f t="shared" si="5"/>
        <v>0</v>
      </c>
    </row>
    <row r="107" spans="1:8">
      <c r="A107" s="165"/>
      <c r="B107" s="165"/>
      <c r="C107" s="165"/>
      <c r="D107" s="182" t="s">
        <v>257</v>
      </c>
      <c r="E107" s="165"/>
      <c r="F107" s="166"/>
      <c r="G107" s="167"/>
      <c r="H107" s="183">
        <f>SUM(H99:H106)</f>
        <v>0</v>
      </c>
    </row>
    <row r="108" spans="1:8">
      <c r="A108" s="165"/>
      <c r="B108" s="165"/>
      <c r="C108" s="165"/>
      <c r="D108" s="165"/>
      <c r="E108" s="165"/>
      <c r="F108" s="166"/>
      <c r="G108" s="167"/>
      <c r="H108" s="167"/>
    </row>
    <row r="109" spans="1:8">
      <c r="A109" s="165"/>
      <c r="B109" s="165"/>
      <c r="C109" s="165"/>
      <c r="D109" s="182" t="s">
        <v>258</v>
      </c>
      <c r="E109" s="165"/>
      <c r="F109" s="166"/>
      <c r="G109" s="167"/>
      <c r="H109" s="183"/>
    </row>
    <row r="110" spans="1:8">
      <c r="A110" s="165">
        <v>75</v>
      </c>
      <c r="B110" s="165" t="s">
        <v>261</v>
      </c>
      <c r="C110" s="165" t="s">
        <v>259</v>
      </c>
      <c r="D110" s="165" t="s">
        <v>260</v>
      </c>
      <c r="E110" s="165" t="s">
        <v>121</v>
      </c>
      <c r="F110" s="166">
        <v>200</v>
      </c>
      <c r="G110" s="167">
        <v>0</v>
      </c>
      <c r="H110" s="167">
        <f t="shared" ref="H110:H137" si="6">PRODUCT(F110:G110)</f>
        <v>0</v>
      </c>
    </row>
    <row r="111" spans="1:8">
      <c r="A111" s="165">
        <v>76</v>
      </c>
      <c r="B111" s="165" t="s">
        <v>261</v>
      </c>
      <c r="C111" s="165" t="s">
        <v>262</v>
      </c>
      <c r="D111" s="165" t="s">
        <v>263</v>
      </c>
      <c r="E111" s="165" t="s">
        <v>121</v>
      </c>
      <c r="F111" s="166">
        <v>181.5</v>
      </c>
      <c r="G111" s="167">
        <v>0</v>
      </c>
      <c r="H111" s="167">
        <f t="shared" si="6"/>
        <v>0</v>
      </c>
    </row>
    <row r="112" spans="1:8">
      <c r="A112" s="165">
        <v>77</v>
      </c>
      <c r="B112" s="165" t="s">
        <v>261</v>
      </c>
      <c r="C112" s="165" t="s">
        <v>264</v>
      </c>
      <c r="D112" s="165" t="s">
        <v>265</v>
      </c>
      <c r="E112" s="165" t="s">
        <v>84</v>
      </c>
      <c r="F112" s="166">
        <v>0.82499999999999996</v>
      </c>
      <c r="G112" s="167">
        <v>0</v>
      </c>
      <c r="H112" s="167">
        <f t="shared" si="6"/>
        <v>0</v>
      </c>
    </row>
    <row r="113" spans="1:8">
      <c r="A113" s="165">
        <v>78</v>
      </c>
      <c r="B113" s="165" t="s">
        <v>261</v>
      </c>
      <c r="C113" s="165" t="s">
        <v>266</v>
      </c>
      <c r="D113" s="165" t="s">
        <v>267</v>
      </c>
      <c r="E113" s="165" t="s">
        <v>84</v>
      </c>
      <c r="F113" s="166">
        <v>4.4729999999999999</v>
      </c>
      <c r="G113" s="167">
        <v>0</v>
      </c>
      <c r="H113" s="167">
        <f t="shared" si="6"/>
        <v>0</v>
      </c>
    </row>
    <row r="114" spans="1:8">
      <c r="A114" s="165">
        <v>79</v>
      </c>
      <c r="B114" s="165" t="s">
        <v>261</v>
      </c>
      <c r="C114" s="165" t="s">
        <v>268</v>
      </c>
      <c r="D114" s="165" t="s">
        <v>269</v>
      </c>
      <c r="E114" s="165" t="s">
        <v>84</v>
      </c>
      <c r="F114" s="166">
        <v>4.8159999999999998</v>
      </c>
      <c r="G114" s="167">
        <v>0</v>
      </c>
      <c r="H114" s="167">
        <f t="shared" si="6"/>
        <v>0</v>
      </c>
    </row>
    <row r="115" spans="1:8">
      <c r="A115" s="165">
        <v>82</v>
      </c>
      <c r="B115" s="165" t="s">
        <v>261</v>
      </c>
      <c r="C115" s="165" t="s">
        <v>270</v>
      </c>
      <c r="D115" s="165" t="s">
        <v>271</v>
      </c>
      <c r="E115" s="165" t="s">
        <v>111</v>
      </c>
      <c r="F115" s="166">
        <v>55.8</v>
      </c>
      <c r="G115" s="167">
        <v>0</v>
      </c>
      <c r="H115" s="167">
        <f t="shared" si="6"/>
        <v>0</v>
      </c>
    </row>
    <row r="116" spans="1:8">
      <c r="A116" s="165">
        <v>83</v>
      </c>
      <c r="B116" s="165" t="s">
        <v>261</v>
      </c>
      <c r="C116" s="165" t="s">
        <v>272</v>
      </c>
      <c r="D116" s="165" t="s">
        <v>273</v>
      </c>
      <c r="E116" s="165" t="s">
        <v>111</v>
      </c>
      <c r="F116" s="166">
        <v>212.5</v>
      </c>
      <c r="G116" s="167">
        <v>0</v>
      </c>
      <c r="H116" s="167">
        <f t="shared" si="6"/>
        <v>0</v>
      </c>
    </row>
    <row r="117" spans="1:8">
      <c r="A117" s="165">
        <v>84</v>
      </c>
      <c r="B117" s="165" t="s">
        <v>261</v>
      </c>
      <c r="C117" s="165" t="s">
        <v>264</v>
      </c>
      <c r="D117" s="165" t="s">
        <v>265</v>
      </c>
      <c r="E117" s="165" t="s">
        <v>84</v>
      </c>
      <c r="F117" s="166">
        <v>7.3789999999999996</v>
      </c>
      <c r="G117" s="167">
        <v>0</v>
      </c>
      <c r="H117" s="167">
        <f t="shared" si="6"/>
        <v>0</v>
      </c>
    </row>
    <row r="118" spans="1:8">
      <c r="A118" s="165">
        <v>85</v>
      </c>
      <c r="B118" s="165" t="s">
        <v>261</v>
      </c>
      <c r="C118" s="165" t="s">
        <v>268</v>
      </c>
      <c r="D118" s="165" t="s">
        <v>269</v>
      </c>
      <c r="E118" s="165" t="s">
        <v>84</v>
      </c>
      <c r="F118" s="166">
        <v>6.7080000000000002</v>
      </c>
      <c r="G118" s="167">
        <v>0</v>
      </c>
      <c r="H118" s="167">
        <f t="shared" si="6"/>
        <v>0</v>
      </c>
    </row>
    <row r="119" spans="1:8">
      <c r="A119" s="165">
        <v>88</v>
      </c>
      <c r="B119" s="165" t="s">
        <v>261</v>
      </c>
      <c r="C119" s="165" t="s">
        <v>274</v>
      </c>
      <c r="D119" s="165" t="s">
        <v>275</v>
      </c>
      <c r="E119" s="165" t="s">
        <v>111</v>
      </c>
      <c r="F119" s="166">
        <v>800</v>
      </c>
      <c r="G119" s="167">
        <v>0</v>
      </c>
      <c r="H119" s="167">
        <f t="shared" si="6"/>
        <v>0</v>
      </c>
    </row>
    <row r="120" spans="1:8">
      <c r="A120" s="165">
        <v>89</v>
      </c>
      <c r="B120" s="165" t="s">
        <v>261</v>
      </c>
      <c r="C120" s="165" t="s">
        <v>276</v>
      </c>
      <c r="D120" s="165" t="s">
        <v>277</v>
      </c>
      <c r="E120" s="165" t="s">
        <v>121</v>
      </c>
      <c r="F120" s="166">
        <v>1225</v>
      </c>
      <c r="G120" s="167">
        <v>0</v>
      </c>
      <c r="H120" s="167">
        <f t="shared" si="6"/>
        <v>0</v>
      </c>
    </row>
    <row r="121" spans="1:8">
      <c r="A121" s="165">
        <v>90</v>
      </c>
      <c r="B121" s="165" t="s">
        <v>261</v>
      </c>
      <c r="C121" s="165" t="s">
        <v>278</v>
      </c>
      <c r="D121" s="165" t="s">
        <v>279</v>
      </c>
      <c r="E121" s="165" t="s">
        <v>84</v>
      </c>
      <c r="F121" s="166">
        <v>10.273999999999999</v>
      </c>
      <c r="G121" s="167">
        <v>0</v>
      </c>
      <c r="H121" s="167">
        <f t="shared" si="6"/>
        <v>0</v>
      </c>
    </row>
    <row r="122" spans="1:8">
      <c r="A122" s="165">
        <v>91</v>
      </c>
      <c r="B122" s="165" t="s">
        <v>261</v>
      </c>
      <c r="C122" s="165" t="s">
        <v>268</v>
      </c>
      <c r="D122" s="165" t="s">
        <v>269</v>
      </c>
      <c r="E122" s="165" t="s">
        <v>84</v>
      </c>
      <c r="F122" s="166">
        <v>9.34</v>
      </c>
      <c r="G122" s="167">
        <v>0</v>
      </c>
      <c r="H122" s="167">
        <f t="shared" si="6"/>
        <v>0</v>
      </c>
    </row>
    <row r="123" spans="1:8">
      <c r="A123" s="165">
        <v>92</v>
      </c>
      <c r="B123" s="165" t="s">
        <v>261</v>
      </c>
      <c r="C123" s="165" t="s">
        <v>280</v>
      </c>
      <c r="D123" s="165" t="s">
        <v>281</v>
      </c>
      <c r="E123" s="165" t="s">
        <v>181</v>
      </c>
      <c r="F123" s="166">
        <v>121</v>
      </c>
      <c r="G123" s="167">
        <v>0</v>
      </c>
      <c r="H123" s="167">
        <f t="shared" si="6"/>
        <v>0</v>
      </c>
    </row>
    <row r="124" spans="1:8">
      <c r="A124" s="165">
        <v>93</v>
      </c>
      <c r="B124" s="165" t="s">
        <v>261</v>
      </c>
      <c r="C124" s="165" t="s">
        <v>282</v>
      </c>
      <c r="D124" s="165" t="s">
        <v>283</v>
      </c>
      <c r="E124" s="165" t="s">
        <v>284</v>
      </c>
      <c r="F124" s="166">
        <v>121</v>
      </c>
      <c r="G124" s="167">
        <v>0</v>
      </c>
      <c r="H124" s="167">
        <f t="shared" si="6"/>
        <v>0</v>
      </c>
    </row>
    <row r="125" spans="1:8">
      <c r="A125" s="165">
        <v>94</v>
      </c>
      <c r="B125" s="165" t="s">
        <v>261</v>
      </c>
      <c r="C125" s="165" t="s">
        <v>285</v>
      </c>
      <c r="D125" s="165" t="s">
        <v>286</v>
      </c>
      <c r="E125" s="165" t="s">
        <v>181</v>
      </c>
      <c r="F125" s="166">
        <v>121</v>
      </c>
      <c r="G125" s="167">
        <v>0</v>
      </c>
      <c r="H125" s="167">
        <f t="shared" si="6"/>
        <v>0</v>
      </c>
    </row>
    <row r="126" spans="1:8">
      <c r="A126" s="165">
        <v>95</v>
      </c>
      <c r="B126" s="165" t="s">
        <v>261</v>
      </c>
      <c r="C126" s="165" t="s">
        <v>287</v>
      </c>
      <c r="D126" s="165" t="s">
        <v>288</v>
      </c>
      <c r="E126" s="165" t="s">
        <v>181</v>
      </c>
      <c r="F126" s="166">
        <v>121</v>
      </c>
      <c r="G126" s="167">
        <v>0</v>
      </c>
      <c r="H126" s="167">
        <f t="shared" si="6"/>
        <v>0</v>
      </c>
    </row>
    <row r="127" spans="1:8">
      <c r="A127" s="165">
        <v>96</v>
      </c>
      <c r="B127" s="165" t="s">
        <v>261</v>
      </c>
      <c r="C127" s="165" t="s">
        <v>289</v>
      </c>
      <c r="D127" s="165" t="s">
        <v>290</v>
      </c>
      <c r="E127" s="165" t="s">
        <v>155</v>
      </c>
      <c r="F127" s="166">
        <v>15.404999999999999</v>
      </c>
      <c r="G127" s="167">
        <v>0</v>
      </c>
      <c r="H127" s="167">
        <f t="shared" si="6"/>
        <v>0</v>
      </c>
    </row>
    <row r="128" spans="1:8">
      <c r="A128" s="165">
        <v>72</v>
      </c>
      <c r="B128" s="165" t="s">
        <v>261</v>
      </c>
      <c r="C128" s="165" t="s">
        <v>291</v>
      </c>
      <c r="D128" s="165" t="s">
        <v>292</v>
      </c>
      <c r="E128" s="165" t="s">
        <v>111</v>
      </c>
      <c r="F128" s="166">
        <v>201.77600000000001</v>
      </c>
      <c r="G128" s="167">
        <v>0</v>
      </c>
      <c r="H128" s="167">
        <f t="shared" si="6"/>
        <v>0</v>
      </c>
    </row>
    <row r="129" spans="1:8">
      <c r="A129" s="165">
        <v>73</v>
      </c>
      <c r="B129" s="165" t="s">
        <v>261</v>
      </c>
      <c r="C129" s="165" t="s">
        <v>293</v>
      </c>
      <c r="D129" s="165" t="s">
        <v>294</v>
      </c>
      <c r="E129" s="165" t="s">
        <v>121</v>
      </c>
      <c r="F129" s="166">
        <v>381.5</v>
      </c>
      <c r="G129" s="167">
        <v>0</v>
      </c>
      <c r="H129" s="167">
        <f t="shared" si="6"/>
        <v>0</v>
      </c>
    </row>
    <row r="130" spans="1:8">
      <c r="A130" s="165">
        <v>74</v>
      </c>
      <c r="B130" s="165" t="s">
        <v>261</v>
      </c>
      <c r="C130" s="165" t="s">
        <v>295</v>
      </c>
      <c r="D130" s="165" t="s">
        <v>296</v>
      </c>
      <c r="E130" s="165" t="s">
        <v>181</v>
      </c>
      <c r="F130" s="166">
        <v>100</v>
      </c>
      <c r="G130" s="167">
        <v>0</v>
      </c>
      <c r="H130" s="167">
        <f t="shared" si="6"/>
        <v>0</v>
      </c>
    </row>
    <row r="131" spans="1:8">
      <c r="A131" s="165">
        <v>87</v>
      </c>
      <c r="B131" s="165" t="s">
        <v>261</v>
      </c>
      <c r="C131" s="165" t="s">
        <v>297</v>
      </c>
      <c r="D131" s="165" t="s">
        <v>298</v>
      </c>
      <c r="E131" s="165" t="s">
        <v>111</v>
      </c>
      <c r="F131" s="166">
        <v>728.322</v>
      </c>
      <c r="G131" s="167">
        <v>0</v>
      </c>
      <c r="H131" s="167">
        <f t="shared" si="6"/>
        <v>0</v>
      </c>
    </row>
    <row r="132" spans="1:8">
      <c r="A132" s="165">
        <v>80</v>
      </c>
      <c r="B132" s="165" t="s">
        <v>261</v>
      </c>
      <c r="C132" s="165" t="s">
        <v>299</v>
      </c>
      <c r="D132" s="165" t="s">
        <v>300</v>
      </c>
      <c r="E132" s="165" t="s">
        <v>121</v>
      </c>
      <c r="F132" s="166">
        <v>49.5</v>
      </c>
      <c r="G132" s="167">
        <v>0</v>
      </c>
      <c r="H132" s="167">
        <f t="shared" si="6"/>
        <v>0</v>
      </c>
    </row>
    <row r="133" spans="1:8">
      <c r="A133" s="165">
        <v>81</v>
      </c>
      <c r="B133" s="165" t="s">
        <v>261</v>
      </c>
      <c r="C133" s="165" t="s">
        <v>266</v>
      </c>
      <c r="D133" s="165" t="s">
        <v>267</v>
      </c>
      <c r="E133" s="165" t="s">
        <v>84</v>
      </c>
      <c r="F133" s="166">
        <v>0.58899999999999997</v>
      </c>
      <c r="G133" s="167">
        <v>0</v>
      </c>
      <c r="H133" s="167">
        <f t="shared" si="6"/>
        <v>0</v>
      </c>
    </row>
    <row r="134" spans="1:8">
      <c r="A134" s="165">
        <v>86</v>
      </c>
      <c r="B134" s="165" t="s">
        <v>261</v>
      </c>
      <c r="C134" s="165" t="s">
        <v>301</v>
      </c>
      <c r="D134" s="165" t="s">
        <v>302</v>
      </c>
      <c r="E134" s="165" t="s">
        <v>121</v>
      </c>
      <c r="F134" s="166">
        <v>333.33300000000003</v>
      </c>
      <c r="G134" s="167">
        <v>0</v>
      </c>
      <c r="H134" s="167">
        <f t="shared" si="6"/>
        <v>0</v>
      </c>
    </row>
    <row r="135" spans="1:8">
      <c r="A135" s="165">
        <v>97</v>
      </c>
      <c r="B135" s="165" t="s">
        <v>261</v>
      </c>
      <c r="C135" s="165" t="s">
        <v>303</v>
      </c>
      <c r="D135" s="165" t="s">
        <v>304</v>
      </c>
      <c r="E135" s="165" t="s">
        <v>111</v>
      </c>
      <c r="F135" s="166">
        <v>3</v>
      </c>
      <c r="G135" s="167">
        <v>0</v>
      </c>
      <c r="H135" s="167">
        <f t="shared" si="6"/>
        <v>0</v>
      </c>
    </row>
    <row r="136" spans="1:8">
      <c r="A136" s="165">
        <v>98</v>
      </c>
      <c r="B136" s="165" t="s">
        <v>261</v>
      </c>
      <c r="C136" s="165" t="s">
        <v>305</v>
      </c>
      <c r="D136" s="165" t="s">
        <v>306</v>
      </c>
      <c r="E136" s="165" t="s">
        <v>111</v>
      </c>
      <c r="F136" s="166">
        <v>3</v>
      </c>
      <c r="G136" s="167">
        <v>0</v>
      </c>
      <c r="H136" s="167">
        <f t="shared" si="6"/>
        <v>0</v>
      </c>
    </row>
    <row r="137" spans="1:8">
      <c r="A137" s="165">
        <v>99</v>
      </c>
      <c r="B137" s="165" t="s">
        <v>261</v>
      </c>
      <c r="C137" s="165" t="s">
        <v>264</v>
      </c>
      <c r="D137" s="165" t="s">
        <v>265</v>
      </c>
      <c r="E137" s="165" t="s">
        <v>84</v>
      </c>
      <c r="F137" s="166">
        <v>8.3000000000000004E-2</v>
      </c>
      <c r="G137" s="167">
        <v>0</v>
      </c>
      <c r="H137" s="167">
        <f t="shared" si="6"/>
        <v>0</v>
      </c>
    </row>
    <row r="138" spans="1:8">
      <c r="A138" s="165"/>
      <c r="B138" s="165"/>
      <c r="C138" s="165"/>
      <c r="D138" s="182" t="s">
        <v>307</v>
      </c>
      <c r="E138" s="165"/>
      <c r="F138" s="166"/>
      <c r="G138" s="167"/>
      <c r="H138" s="183">
        <f>SUM(H110:H137)</f>
        <v>0</v>
      </c>
    </row>
    <row r="139" spans="1:8">
      <c r="A139" s="165"/>
      <c r="B139" s="165"/>
      <c r="C139" s="165"/>
      <c r="D139" s="165"/>
      <c r="E139" s="165"/>
      <c r="F139" s="166"/>
      <c r="G139" s="167"/>
      <c r="H139" s="167"/>
    </row>
    <row r="140" spans="1:8">
      <c r="A140" s="165"/>
      <c r="B140" s="165"/>
      <c r="C140" s="165"/>
      <c r="D140" s="182" t="s">
        <v>308</v>
      </c>
      <c r="E140" s="165"/>
      <c r="F140" s="166"/>
      <c r="G140" s="167"/>
      <c r="H140" s="183"/>
    </row>
    <row r="141" spans="1:8">
      <c r="A141" s="165">
        <v>117</v>
      </c>
      <c r="B141" s="165" t="s">
        <v>311</v>
      </c>
      <c r="C141" s="165" t="s">
        <v>309</v>
      </c>
      <c r="D141" s="165" t="s">
        <v>310</v>
      </c>
      <c r="E141" s="165" t="s">
        <v>121</v>
      </c>
      <c r="F141" s="166">
        <v>130</v>
      </c>
      <c r="G141" s="167">
        <v>0</v>
      </c>
      <c r="H141" s="167">
        <f t="shared" ref="H141:H172" si="7">PRODUCT(F141:G141)</f>
        <v>0</v>
      </c>
    </row>
    <row r="142" spans="1:8">
      <c r="A142" s="165">
        <v>118</v>
      </c>
      <c r="B142" s="165" t="s">
        <v>311</v>
      </c>
      <c r="C142" s="165" t="s">
        <v>312</v>
      </c>
      <c r="D142" s="165" t="s">
        <v>313</v>
      </c>
      <c r="E142" s="165" t="s">
        <v>121</v>
      </c>
      <c r="F142" s="166">
        <v>23</v>
      </c>
      <c r="G142" s="167">
        <v>0</v>
      </c>
      <c r="H142" s="167">
        <f t="shared" si="7"/>
        <v>0</v>
      </c>
    </row>
    <row r="143" spans="1:8">
      <c r="A143" s="165">
        <v>119</v>
      </c>
      <c r="B143" s="165" t="s">
        <v>311</v>
      </c>
      <c r="C143" s="165" t="s">
        <v>314</v>
      </c>
      <c r="D143" s="165" t="s">
        <v>315</v>
      </c>
      <c r="E143" s="165" t="s">
        <v>121</v>
      </c>
      <c r="F143" s="166">
        <v>31</v>
      </c>
      <c r="G143" s="167">
        <v>0</v>
      </c>
      <c r="H143" s="167">
        <f t="shared" si="7"/>
        <v>0</v>
      </c>
    </row>
    <row r="144" spans="1:8">
      <c r="A144" s="165">
        <v>120</v>
      </c>
      <c r="B144" s="165" t="s">
        <v>311</v>
      </c>
      <c r="C144" s="165" t="s">
        <v>316</v>
      </c>
      <c r="D144" s="165" t="s">
        <v>317</v>
      </c>
      <c r="E144" s="165" t="s">
        <v>111</v>
      </c>
      <c r="F144" s="166">
        <v>15</v>
      </c>
      <c r="G144" s="167">
        <v>0</v>
      </c>
      <c r="H144" s="167">
        <f t="shared" si="7"/>
        <v>0</v>
      </c>
    </row>
    <row r="145" spans="1:8">
      <c r="A145" s="165">
        <v>121</v>
      </c>
      <c r="B145" s="165" t="s">
        <v>311</v>
      </c>
      <c r="C145" s="165" t="s">
        <v>318</v>
      </c>
      <c r="D145" s="165" t="s">
        <v>319</v>
      </c>
      <c r="E145" s="165" t="s">
        <v>181</v>
      </c>
      <c r="F145" s="166">
        <v>21</v>
      </c>
      <c r="G145" s="167">
        <v>0</v>
      </c>
      <c r="H145" s="167">
        <f t="shared" si="7"/>
        <v>0</v>
      </c>
    </row>
    <row r="146" spans="1:8">
      <c r="A146" s="165">
        <v>122</v>
      </c>
      <c r="B146" s="165" t="s">
        <v>311</v>
      </c>
      <c r="C146" s="165" t="s">
        <v>320</v>
      </c>
      <c r="D146" s="165" t="s">
        <v>321</v>
      </c>
      <c r="E146" s="165" t="s">
        <v>121</v>
      </c>
      <c r="F146" s="166">
        <v>88</v>
      </c>
      <c r="G146" s="167">
        <v>0</v>
      </c>
      <c r="H146" s="167">
        <f t="shared" si="7"/>
        <v>0</v>
      </c>
    </row>
    <row r="147" spans="1:8">
      <c r="A147" s="165">
        <v>123</v>
      </c>
      <c r="B147" s="165" t="s">
        <v>311</v>
      </c>
      <c r="C147" s="165" t="s">
        <v>322</v>
      </c>
      <c r="D147" s="165" t="s">
        <v>323</v>
      </c>
      <c r="E147" s="165" t="s">
        <v>121</v>
      </c>
      <c r="F147" s="166">
        <v>90</v>
      </c>
      <c r="G147" s="167">
        <v>0</v>
      </c>
      <c r="H147" s="167">
        <f t="shared" si="7"/>
        <v>0</v>
      </c>
    </row>
    <row r="148" spans="1:8">
      <c r="A148" s="165">
        <v>124</v>
      </c>
      <c r="B148" s="165" t="s">
        <v>311</v>
      </c>
      <c r="C148" s="165" t="s">
        <v>324</v>
      </c>
      <c r="D148" s="165" t="s">
        <v>325</v>
      </c>
      <c r="E148" s="165" t="s">
        <v>181</v>
      </c>
      <c r="F148" s="166">
        <v>8</v>
      </c>
      <c r="G148" s="167">
        <v>0</v>
      </c>
      <c r="H148" s="167">
        <f t="shared" si="7"/>
        <v>0</v>
      </c>
    </row>
    <row r="149" spans="1:8">
      <c r="A149" s="165">
        <v>125</v>
      </c>
      <c r="B149" s="165" t="s">
        <v>311</v>
      </c>
      <c r="C149" s="165" t="s">
        <v>326</v>
      </c>
      <c r="D149" s="165" t="s">
        <v>327</v>
      </c>
      <c r="E149" s="165" t="s">
        <v>121</v>
      </c>
      <c r="F149" s="166">
        <v>45</v>
      </c>
      <c r="G149" s="167">
        <v>0</v>
      </c>
      <c r="H149" s="167">
        <f t="shared" si="7"/>
        <v>0</v>
      </c>
    </row>
    <row r="150" spans="1:8">
      <c r="A150" s="165">
        <v>126</v>
      </c>
      <c r="B150" s="165" t="s">
        <v>311</v>
      </c>
      <c r="C150" s="165" t="s">
        <v>328</v>
      </c>
      <c r="D150" s="165" t="s">
        <v>329</v>
      </c>
      <c r="E150" s="165" t="s">
        <v>121</v>
      </c>
      <c r="F150" s="166">
        <v>25</v>
      </c>
      <c r="G150" s="167">
        <v>0</v>
      </c>
      <c r="H150" s="167">
        <f t="shared" si="7"/>
        <v>0</v>
      </c>
    </row>
    <row r="151" spans="1:8">
      <c r="A151" s="165">
        <v>127</v>
      </c>
      <c r="B151" s="165" t="s">
        <v>311</v>
      </c>
      <c r="C151" s="165" t="s">
        <v>330</v>
      </c>
      <c r="D151" s="165" t="s">
        <v>331</v>
      </c>
      <c r="E151" s="165" t="s">
        <v>121</v>
      </c>
      <c r="F151" s="166">
        <v>16</v>
      </c>
      <c r="G151" s="167">
        <v>0</v>
      </c>
      <c r="H151" s="167">
        <f t="shared" si="7"/>
        <v>0</v>
      </c>
    </row>
    <row r="152" spans="1:8">
      <c r="A152" s="165">
        <v>128</v>
      </c>
      <c r="B152" s="165" t="s">
        <v>311</v>
      </c>
      <c r="C152" s="165" t="s">
        <v>332</v>
      </c>
      <c r="D152" s="165" t="s">
        <v>333</v>
      </c>
      <c r="E152" s="165" t="s">
        <v>121</v>
      </c>
      <c r="F152" s="166">
        <v>130</v>
      </c>
      <c r="G152" s="167">
        <v>0</v>
      </c>
      <c r="H152" s="167">
        <f t="shared" si="7"/>
        <v>0</v>
      </c>
    </row>
    <row r="153" spans="1:8">
      <c r="A153" s="165">
        <v>129</v>
      </c>
      <c r="B153" s="165" t="s">
        <v>311</v>
      </c>
      <c r="C153" s="165" t="s">
        <v>334</v>
      </c>
      <c r="D153" s="165" t="s">
        <v>335</v>
      </c>
      <c r="E153" s="165" t="s">
        <v>121</v>
      </c>
      <c r="F153" s="166">
        <v>122</v>
      </c>
      <c r="G153" s="167">
        <v>0</v>
      </c>
      <c r="H153" s="167">
        <f t="shared" si="7"/>
        <v>0</v>
      </c>
    </row>
    <row r="154" spans="1:8">
      <c r="A154" s="165">
        <v>131</v>
      </c>
      <c r="B154" s="165" t="s">
        <v>311</v>
      </c>
      <c r="C154" s="165" t="s">
        <v>336</v>
      </c>
      <c r="D154" s="165" t="s">
        <v>337</v>
      </c>
      <c r="E154" s="165" t="s">
        <v>121</v>
      </c>
      <c r="F154" s="166">
        <v>27</v>
      </c>
      <c r="G154" s="167">
        <v>0</v>
      </c>
      <c r="H154" s="167">
        <f t="shared" si="7"/>
        <v>0</v>
      </c>
    </row>
    <row r="155" spans="1:8">
      <c r="A155" s="165">
        <v>130</v>
      </c>
      <c r="B155" s="165" t="s">
        <v>311</v>
      </c>
      <c r="C155" s="165" t="s">
        <v>338</v>
      </c>
      <c r="D155" s="165" t="s">
        <v>339</v>
      </c>
      <c r="E155" s="165" t="s">
        <v>155</v>
      </c>
      <c r="F155" s="166">
        <v>3.3109999999999999</v>
      </c>
      <c r="G155" s="167">
        <v>0</v>
      </c>
      <c r="H155" s="167">
        <f t="shared" si="7"/>
        <v>0</v>
      </c>
    </row>
    <row r="156" spans="1:8">
      <c r="A156" s="165">
        <v>100</v>
      </c>
      <c r="B156" s="165" t="s">
        <v>311</v>
      </c>
      <c r="C156" s="165" t="s">
        <v>340</v>
      </c>
      <c r="D156" s="165" t="s">
        <v>341</v>
      </c>
      <c r="E156" s="165" t="s">
        <v>121</v>
      </c>
      <c r="F156" s="166">
        <v>56.42</v>
      </c>
      <c r="G156" s="167">
        <v>0</v>
      </c>
      <c r="H156" s="167">
        <f t="shared" si="7"/>
        <v>0</v>
      </c>
    </row>
    <row r="157" spans="1:8">
      <c r="A157" s="165">
        <v>101</v>
      </c>
      <c r="B157" s="165" t="s">
        <v>311</v>
      </c>
      <c r="C157" s="165" t="s">
        <v>342</v>
      </c>
      <c r="D157" s="165" t="s">
        <v>343</v>
      </c>
      <c r="E157" s="165" t="s">
        <v>121</v>
      </c>
      <c r="F157" s="166">
        <v>130</v>
      </c>
      <c r="G157" s="167">
        <v>0</v>
      </c>
      <c r="H157" s="167">
        <f t="shared" si="7"/>
        <v>0</v>
      </c>
    </row>
    <row r="158" spans="1:8">
      <c r="A158" s="165">
        <v>102</v>
      </c>
      <c r="B158" s="165" t="s">
        <v>311</v>
      </c>
      <c r="C158" s="165" t="s">
        <v>344</v>
      </c>
      <c r="D158" s="165" t="s">
        <v>345</v>
      </c>
      <c r="E158" s="165" t="s">
        <v>121</v>
      </c>
      <c r="F158" s="166">
        <v>54</v>
      </c>
      <c r="G158" s="167">
        <v>0</v>
      </c>
      <c r="H158" s="167">
        <f t="shared" si="7"/>
        <v>0</v>
      </c>
    </row>
    <row r="159" spans="1:8">
      <c r="A159" s="165">
        <v>103</v>
      </c>
      <c r="B159" s="165" t="s">
        <v>311</v>
      </c>
      <c r="C159" s="165" t="s">
        <v>346</v>
      </c>
      <c r="D159" s="165" t="s">
        <v>347</v>
      </c>
      <c r="E159" s="165" t="s">
        <v>121</v>
      </c>
      <c r="F159" s="166">
        <v>16</v>
      </c>
      <c r="G159" s="167">
        <v>0</v>
      </c>
      <c r="H159" s="167">
        <f t="shared" si="7"/>
        <v>0</v>
      </c>
    </row>
    <row r="160" spans="1:8">
      <c r="A160" s="165">
        <v>104</v>
      </c>
      <c r="B160" s="165" t="s">
        <v>311</v>
      </c>
      <c r="C160" s="165" t="s">
        <v>348</v>
      </c>
      <c r="D160" s="165" t="s">
        <v>349</v>
      </c>
      <c r="E160" s="165" t="s">
        <v>181</v>
      </c>
      <c r="F160" s="166">
        <v>21</v>
      </c>
      <c r="G160" s="167">
        <v>0</v>
      </c>
      <c r="H160" s="167">
        <f t="shared" si="7"/>
        <v>0</v>
      </c>
    </row>
    <row r="161" spans="1:8">
      <c r="A161" s="165">
        <v>105</v>
      </c>
      <c r="B161" s="165" t="s">
        <v>311</v>
      </c>
      <c r="C161" s="165" t="s">
        <v>350</v>
      </c>
      <c r="D161" s="165" t="s">
        <v>351</v>
      </c>
      <c r="E161" s="165" t="s">
        <v>181</v>
      </c>
      <c r="F161" s="166">
        <v>21</v>
      </c>
      <c r="G161" s="167">
        <v>0</v>
      </c>
      <c r="H161" s="167">
        <f t="shared" si="7"/>
        <v>0</v>
      </c>
    </row>
    <row r="162" spans="1:8">
      <c r="A162" s="165">
        <v>106</v>
      </c>
      <c r="B162" s="165" t="s">
        <v>311</v>
      </c>
      <c r="C162" s="165" t="s">
        <v>352</v>
      </c>
      <c r="D162" s="165" t="s">
        <v>353</v>
      </c>
      <c r="E162" s="165" t="s">
        <v>121</v>
      </c>
      <c r="F162" s="166">
        <v>33.314999999999998</v>
      </c>
      <c r="G162" s="167">
        <v>0</v>
      </c>
      <c r="H162" s="167">
        <f t="shared" si="7"/>
        <v>0</v>
      </c>
    </row>
    <row r="163" spans="1:8">
      <c r="A163" s="165">
        <v>107</v>
      </c>
      <c r="B163" s="165" t="s">
        <v>311</v>
      </c>
      <c r="C163" s="165" t="s">
        <v>354</v>
      </c>
      <c r="D163" s="165" t="s">
        <v>355</v>
      </c>
      <c r="E163" s="165" t="s">
        <v>121</v>
      </c>
      <c r="F163" s="166">
        <v>57.62</v>
      </c>
      <c r="G163" s="167">
        <v>0</v>
      </c>
      <c r="H163" s="167">
        <f t="shared" si="7"/>
        <v>0</v>
      </c>
    </row>
    <row r="164" spans="1:8">
      <c r="A164" s="165">
        <v>108</v>
      </c>
      <c r="B164" s="165" t="s">
        <v>311</v>
      </c>
      <c r="C164" s="165" t="s">
        <v>356</v>
      </c>
      <c r="D164" s="165" t="s">
        <v>357</v>
      </c>
      <c r="E164" s="165" t="s">
        <v>181</v>
      </c>
      <c r="F164" s="166">
        <v>8</v>
      </c>
      <c r="G164" s="167">
        <v>0</v>
      </c>
      <c r="H164" s="167">
        <f t="shared" si="7"/>
        <v>0</v>
      </c>
    </row>
    <row r="165" spans="1:8">
      <c r="A165" s="165">
        <v>109</v>
      </c>
      <c r="B165" s="165" t="s">
        <v>311</v>
      </c>
      <c r="C165" s="165" t="s">
        <v>358</v>
      </c>
      <c r="D165" s="165" t="s">
        <v>359</v>
      </c>
      <c r="E165" s="165" t="s">
        <v>181</v>
      </c>
      <c r="F165" s="166">
        <v>25</v>
      </c>
      <c r="G165" s="167">
        <v>0</v>
      </c>
      <c r="H165" s="167">
        <f t="shared" si="7"/>
        <v>0</v>
      </c>
    </row>
    <row r="166" spans="1:8">
      <c r="A166" s="165">
        <v>110</v>
      </c>
      <c r="B166" s="165" t="s">
        <v>311</v>
      </c>
      <c r="C166" s="165" t="s">
        <v>360</v>
      </c>
      <c r="D166" s="165" t="s">
        <v>361</v>
      </c>
      <c r="E166" s="165" t="s">
        <v>181</v>
      </c>
      <c r="F166" s="166">
        <v>180</v>
      </c>
      <c r="G166" s="167">
        <v>0</v>
      </c>
      <c r="H166" s="167">
        <f t="shared" si="7"/>
        <v>0</v>
      </c>
    </row>
    <row r="167" spans="1:8">
      <c r="A167" s="165">
        <v>111</v>
      </c>
      <c r="B167" s="165" t="s">
        <v>311</v>
      </c>
      <c r="C167" s="165" t="s">
        <v>362</v>
      </c>
      <c r="D167" s="165" t="s">
        <v>363</v>
      </c>
      <c r="E167" s="165" t="s">
        <v>121</v>
      </c>
      <c r="F167" s="166">
        <v>45</v>
      </c>
      <c r="G167" s="167">
        <v>0</v>
      </c>
      <c r="H167" s="167">
        <f t="shared" si="7"/>
        <v>0</v>
      </c>
    </row>
    <row r="168" spans="1:8">
      <c r="A168" s="165">
        <v>112</v>
      </c>
      <c r="B168" s="165" t="s">
        <v>311</v>
      </c>
      <c r="C168" s="165" t="s">
        <v>364</v>
      </c>
      <c r="D168" s="165" t="s">
        <v>365</v>
      </c>
      <c r="E168" s="165" t="s">
        <v>111</v>
      </c>
      <c r="F168" s="166">
        <v>15</v>
      </c>
      <c r="G168" s="167">
        <v>0</v>
      </c>
      <c r="H168" s="167">
        <f t="shared" si="7"/>
        <v>0</v>
      </c>
    </row>
    <row r="169" spans="1:8">
      <c r="A169" s="165">
        <v>113</v>
      </c>
      <c r="B169" s="165" t="s">
        <v>311</v>
      </c>
      <c r="C169" s="165" t="s">
        <v>366</v>
      </c>
      <c r="D169" s="165" t="s">
        <v>367</v>
      </c>
      <c r="E169" s="165" t="s">
        <v>181</v>
      </c>
      <c r="F169" s="166">
        <v>100</v>
      </c>
      <c r="G169" s="167">
        <v>0</v>
      </c>
      <c r="H169" s="167">
        <f t="shared" si="7"/>
        <v>0</v>
      </c>
    </row>
    <row r="170" spans="1:8">
      <c r="A170" s="165">
        <v>114</v>
      </c>
      <c r="B170" s="165" t="s">
        <v>311</v>
      </c>
      <c r="C170" s="165" t="s">
        <v>368</v>
      </c>
      <c r="D170" s="165" t="s">
        <v>369</v>
      </c>
      <c r="E170" s="165" t="s">
        <v>121</v>
      </c>
      <c r="F170" s="166">
        <v>122</v>
      </c>
      <c r="G170" s="167">
        <v>0</v>
      </c>
      <c r="H170" s="167">
        <f t="shared" si="7"/>
        <v>0</v>
      </c>
    </row>
    <row r="171" spans="1:8">
      <c r="A171" s="165">
        <v>115</v>
      </c>
      <c r="B171" s="165" t="s">
        <v>311</v>
      </c>
      <c r="C171" s="165" t="s">
        <v>370</v>
      </c>
      <c r="D171" s="165" t="s">
        <v>371</v>
      </c>
      <c r="E171" s="165" t="s">
        <v>111</v>
      </c>
      <c r="F171" s="166">
        <v>3</v>
      </c>
      <c r="G171" s="167">
        <v>0</v>
      </c>
      <c r="H171" s="167">
        <f t="shared" si="7"/>
        <v>0</v>
      </c>
    </row>
    <row r="172" spans="1:8">
      <c r="A172" s="165">
        <v>116</v>
      </c>
      <c r="B172" s="165" t="s">
        <v>311</v>
      </c>
      <c r="C172" s="165" t="s">
        <v>372</v>
      </c>
      <c r="D172" s="165" t="s">
        <v>373</v>
      </c>
      <c r="E172" s="165" t="s">
        <v>111</v>
      </c>
      <c r="F172" s="166">
        <v>3</v>
      </c>
      <c r="G172" s="167">
        <v>0</v>
      </c>
      <c r="H172" s="167">
        <f t="shared" si="7"/>
        <v>0</v>
      </c>
    </row>
    <row r="173" spans="1:8">
      <c r="A173" s="165"/>
      <c r="B173" s="165"/>
      <c r="C173" s="165"/>
      <c r="D173" s="182" t="s">
        <v>374</v>
      </c>
      <c r="E173" s="165"/>
      <c r="F173" s="166"/>
      <c r="G173" s="167"/>
      <c r="H173" s="183">
        <f>SUM(H141:H172)</f>
        <v>0</v>
      </c>
    </row>
    <row r="174" spans="1:8">
      <c r="A174" s="165"/>
      <c r="B174" s="165"/>
      <c r="C174" s="165"/>
      <c r="D174" s="165"/>
      <c r="E174" s="165"/>
      <c r="F174" s="166"/>
      <c r="G174" s="167"/>
      <c r="H174" s="167"/>
    </row>
    <row r="175" spans="1:8">
      <c r="A175" s="165"/>
      <c r="B175" s="165"/>
      <c r="C175" s="165"/>
      <c r="D175" s="182" t="s">
        <v>375</v>
      </c>
      <c r="E175" s="165"/>
      <c r="F175" s="166"/>
      <c r="G175" s="167"/>
      <c r="H175" s="183"/>
    </row>
    <row r="176" spans="1:8">
      <c r="A176" s="165">
        <v>138</v>
      </c>
      <c r="B176" s="165" t="s">
        <v>378</v>
      </c>
      <c r="C176" s="165" t="s">
        <v>376</v>
      </c>
      <c r="D176" s="165" t="s">
        <v>377</v>
      </c>
      <c r="E176" s="165" t="s">
        <v>111</v>
      </c>
      <c r="F176" s="166">
        <v>800</v>
      </c>
      <c r="G176" s="167">
        <v>0</v>
      </c>
      <c r="H176" s="167">
        <f t="shared" ref="H176:H203" si="8">PRODUCT(F176:G176)</f>
        <v>0</v>
      </c>
    </row>
    <row r="177" spans="1:8">
      <c r="A177" s="165">
        <v>139</v>
      </c>
      <c r="B177" s="165" t="s">
        <v>378</v>
      </c>
      <c r="C177" s="165" t="s">
        <v>379</v>
      </c>
      <c r="D177" s="165" t="s">
        <v>380</v>
      </c>
      <c r="E177" s="165" t="s">
        <v>121</v>
      </c>
      <c r="F177" s="166">
        <v>57.073999999999998</v>
      </c>
      <c r="G177" s="167">
        <v>0</v>
      </c>
      <c r="H177" s="167">
        <f t="shared" si="8"/>
        <v>0</v>
      </c>
    </row>
    <row r="178" spans="1:8">
      <c r="A178" s="165">
        <v>140</v>
      </c>
      <c r="B178" s="165" t="s">
        <v>378</v>
      </c>
      <c r="C178" s="165" t="s">
        <v>381</v>
      </c>
      <c r="D178" s="165" t="s">
        <v>382</v>
      </c>
      <c r="E178" s="165" t="s">
        <v>121</v>
      </c>
      <c r="F178" s="166">
        <v>20.6</v>
      </c>
      <c r="G178" s="167">
        <v>0</v>
      </c>
      <c r="H178" s="167">
        <f t="shared" si="8"/>
        <v>0</v>
      </c>
    </row>
    <row r="179" spans="1:8">
      <c r="A179" s="165">
        <v>141</v>
      </c>
      <c r="B179" s="165" t="s">
        <v>378</v>
      </c>
      <c r="C179" s="165" t="s">
        <v>383</v>
      </c>
      <c r="D179" s="165" t="s">
        <v>384</v>
      </c>
      <c r="E179" s="165" t="s">
        <v>181</v>
      </c>
      <c r="F179" s="166">
        <v>1</v>
      </c>
      <c r="G179" s="167">
        <v>0</v>
      </c>
      <c r="H179" s="167">
        <f t="shared" si="8"/>
        <v>0</v>
      </c>
    </row>
    <row r="180" spans="1:8">
      <c r="A180" s="165">
        <v>142</v>
      </c>
      <c r="B180" s="165" t="s">
        <v>378</v>
      </c>
      <c r="C180" s="165" t="s">
        <v>385</v>
      </c>
      <c r="D180" s="165" t="s">
        <v>386</v>
      </c>
      <c r="E180" s="165" t="s">
        <v>181</v>
      </c>
      <c r="F180" s="166">
        <v>1</v>
      </c>
      <c r="G180" s="167">
        <v>0</v>
      </c>
      <c r="H180" s="167">
        <f t="shared" si="8"/>
        <v>0</v>
      </c>
    </row>
    <row r="181" spans="1:8">
      <c r="A181" s="165">
        <v>143</v>
      </c>
      <c r="B181" s="165" t="s">
        <v>378</v>
      </c>
      <c r="C181" s="165" t="s">
        <v>387</v>
      </c>
      <c r="D181" s="165" t="s">
        <v>388</v>
      </c>
      <c r="E181" s="165" t="s">
        <v>121</v>
      </c>
      <c r="F181" s="166">
        <v>271.2</v>
      </c>
      <c r="G181" s="167">
        <v>0</v>
      </c>
      <c r="H181" s="167">
        <f t="shared" si="8"/>
        <v>0</v>
      </c>
    </row>
    <row r="182" spans="1:8">
      <c r="A182" s="165">
        <v>144</v>
      </c>
      <c r="B182" s="165" t="s">
        <v>378</v>
      </c>
      <c r="C182" s="165" t="s">
        <v>389</v>
      </c>
      <c r="D182" s="165" t="s">
        <v>390</v>
      </c>
      <c r="E182" s="165" t="s">
        <v>121</v>
      </c>
      <c r="F182" s="166">
        <v>207.67400000000001</v>
      </c>
      <c r="G182" s="167">
        <v>0</v>
      </c>
      <c r="H182" s="167">
        <f t="shared" si="8"/>
        <v>0</v>
      </c>
    </row>
    <row r="183" spans="1:8">
      <c r="A183" s="165">
        <v>145</v>
      </c>
      <c r="B183" s="165" t="s">
        <v>378</v>
      </c>
      <c r="C183" s="165" t="s">
        <v>391</v>
      </c>
      <c r="D183" s="165" t="s">
        <v>392</v>
      </c>
      <c r="E183" s="165" t="s">
        <v>121</v>
      </c>
      <c r="F183" s="166">
        <v>130</v>
      </c>
      <c r="G183" s="167">
        <v>0</v>
      </c>
      <c r="H183" s="167">
        <f t="shared" si="8"/>
        <v>0</v>
      </c>
    </row>
    <row r="184" spans="1:8">
      <c r="A184" s="165">
        <v>146</v>
      </c>
      <c r="B184" s="165" t="s">
        <v>378</v>
      </c>
      <c r="C184" s="165" t="s">
        <v>393</v>
      </c>
      <c r="D184" s="165" t="s">
        <v>394</v>
      </c>
      <c r="E184" s="165" t="s">
        <v>181</v>
      </c>
      <c r="F184" s="166">
        <v>4</v>
      </c>
      <c r="G184" s="167">
        <v>0</v>
      </c>
      <c r="H184" s="167">
        <f t="shared" si="8"/>
        <v>0</v>
      </c>
    </row>
    <row r="185" spans="1:8">
      <c r="A185" s="165">
        <v>147</v>
      </c>
      <c r="B185" s="165" t="s">
        <v>378</v>
      </c>
      <c r="C185" s="165" t="s">
        <v>395</v>
      </c>
      <c r="D185" s="165" t="s">
        <v>396</v>
      </c>
      <c r="E185" s="165" t="s">
        <v>181</v>
      </c>
      <c r="F185" s="166">
        <v>25</v>
      </c>
      <c r="G185" s="167">
        <v>0</v>
      </c>
      <c r="H185" s="167">
        <f t="shared" si="8"/>
        <v>0</v>
      </c>
    </row>
    <row r="186" spans="1:8">
      <c r="A186" s="165">
        <v>148</v>
      </c>
      <c r="B186" s="165" t="s">
        <v>378</v>
      </c>
      <c r="C186" s="165" t="s">
        <v>397</v>
      </c>
      <c r="D186" s="165" t="s">
        <v>398</v>
      </c>
      <c r="E186" s="165" t="s">
        <v>181</v>
      </c>
      <c r="F186" s="166">
        <v>195</v>
      </c>
      <c r="G186" s="167">
        <v>0</v>
      </c>
      <c r="H186" s="167">
        <f t="shared" si="8"/>
        <v>0</v>
      </c>
    </row>
    <row r="187" spans="1:8">
      <c r="A187" s="165">
        <v>149</v>
      </c>
      <c r="B187" s="165" t="s">
        <v>378</v>
      </c>
      <c r="C187" s="165" t="s">
        <v>399</v>
      </c>
      <c r="D187" s="165" t="s">
        <v>400</v>
      </c>
      <c r="E187" s="165" t="s">
        <v>181</v>
      </c>
      <c r="F187" s="166">
        <v>4</v>
      </c>
      <c r="G187" s="167">
        <v>0</v>
      </c>
      <c r="H187" s="167">
        <f t="shared" si="8"/>
        <v>0</v>
      </c>
    </row>
    <row r="188" spans="1:8">
      <c r="A188" s="165">
        <v>152</v>
      </c>
      <c r="B188" s="165" t="s">
        <v>378</v>
      </c>
      <c r="C188" s="165" t="s">
        <v>401</v>
      </c>
      <c r="D188" s="165" t="s">
        <v>402</v>
      </c>
      <c r="E188" s="165" t="s">
        <v>121</v>
      </c>
      <c r="F188" s="166">
        <v>56.8</v>
      </c>
      <c r="G188" s="167">
        <v>0</v>
      </c>
      <c r="H188" s="167">
        <f t="shared" si="8"/>
        <v>0</v>
      </c>
    </row>
    <row r="189" spans="1:8">
      <c r="A189" s="165">
        <v>153</v>
      </c>
      <c r="B189" s="165" t="s">
        <v>378</v>
      </c>
      <c r="C189" s="165" t="s">
        <v>403</v>
      </c>
      <c r="D189" s="165" t="s">
        <v>404</v>
      </c>
      <c r="E189" s="165" t="s">
        <v>121</v>
      </c>
      <c r="F189" s="166">
        <v>56.8</v>
      </c>
      <c r="G189" s="167">
        <v>0</v>
      </c>
      <c r="H189" s="167">
        <f t="shared" si="8"/>
        <v>0</v>
      </c>
    </row>
    <row r="190" spans="1:8">
      <c r="A190" s="165">
        <v>154</v>
      </c>
      <c r="B190" s="165" t="s">
        <v>378</v>
      </c>
      <c r="C190" s="165" t="s">
        <v>405</v>
      </c>
      <c r="D190" s="165" t="s">
        <v>406</v>
      </c>
      <c r="E190" s="165" t="s">
        <v>121</v>
      </c>
      <c r="F190" s="166">
        <v>56.8</v>
      </c>
      <c r="G190" s="167">
        <v>0</v>
      </c>
      <c r="H190" s="167">
        <f t="shared" si="8"/>
        <v>0</v>
      </c>
    </row>
    <row r="191" spans="1:8">
      <c r="A191" s="165">
        <v>155</v>
      </c>
      <c r="B191" s="165" t="s">
        <v>378</v>
      </c>
      <c r="C191" s="165" t="s">
        <v>407</v>
      </c>
      <c r="D191" s="165" t="s">
        <v>408</v>
      </c>
      <c r="E191" s="165" t="s">
        <v>121</v>
      </c>
      <c r="F191" s="166">
        <v>28.4</v>
      </c>
      <c r="G191" s="167">
        <v>0</v>
      </c>
      <c r="H191" s="167">
        <f t="shared" si="8"/>
        <v>0</v>
      </c>
    </row>
    <row r="192" spans="1:8">
      <c r="A192" s="165">
        <v>156</v>
      </c>
      <c r="B192" s="165" t="s">
        <v>378</v>
      </c>
      <c r="C192" s="165" t="s">
        <v>409</v>
      </c>
      <c r="D192" s="165" t="s">
        <v>410</v>
      </c>
      <c r="E192" s="165" t="s">
        <v>121</v>
      </c>
      <c r="F192" s="166">
        <v>28.4</v>
      </c>
      <c r="G192" s="167">
        <v>0</v>
      </c>
      <c r="H192" s="167">
        <f t="shared" si="8"/>
        <v>0</v>
      </c>
    </row>
    <row r="193" spans="1:8">
      <c r="A193" s="165">
        <v>157</v>
      </c>
      <c r="B193" s="165" t="s">
        <v>378</v>
      </c>
      <c r="C193" s="165" t="s">
        <v>411</v>
      </c>
      <c r="D193" s="165" t="s">
        <v>412</v>
      </c>
      <c r="E193" s="165" t="s">
        <v>181</v>
      </c>
      <c r="F193" s="166">
        <v>7</v>
      </c>
      <c r="G193" s="167">
        <v>0</v>
      </c>
      <c r="H193" s="167">
        <f t="shared" si="8"/>
        <v>0</v>
      </c>
    </row>
    <row r="194" spans="1:8">
      <c r="A194" s="165">
        <v>158</v>
      </c>
      <c r="B194" s="165" t="s">
        <v>378</v>
      </c>
      <c r="C194" s="165" t="s">
        <v>413</v>
      </c>
      <c r="D194" s="165" t="s">
        <v>414</v>
      </c>
      <c r="E194" s="165" t="s">
        <v>181</v>
      </c>
      <c r="F194" s="166">
        <v>81</v>
      </c>
      <c r="G194" s="167">
        <v>0</v>
      </c>
      <c r="H194" s="167">
        <f t="shared" si="8"/>
        <v>0</v>
      </c>
    </row>
    <row r="195" spans="1:8">
      <c r="A195" s="165">
        <v>159</v>
      </c>
      <c r="B195" s="165" t="s">
        <v>378</v>
      </c>
      <c r="C195" s="165" t="s">
        <v>415</v>
      </c>
      <c r="D195" s="165" t="s">
        <v>416</v>
      </c>
      <c r="E195" s="165" t="s">
        <v>155</v>
      </c>
      <c r="F195" s="166">
        <v>66.277000000000001</v>
      </c>
      <c r="G195" s="167">
        <v>0</v>
      </c>
      <c r="H195" s="167">
        <f t="shared" si="8"/>
        <v>0</v>
      </c>
    </row>
    <row r="196" spans="1:8">
      <c r="A196" s="165">
        <v>150</v>
      </c>
      <c r="B196" s="165" t="s">
        <v>378</v>
      </c>
      <c r="C196" s="165" t="s">
        <v>417</v>
      </c>
      <c r="D196" s="165" t="s">
        <v>418</v>
      </c>
      <c r="E196" s="165" t="s">
        <v>111</v>
      </c>
      <c r="F196" s="166">
        <v>800</v>
      </c>
      <c r="G196" s="167">
        <v>0</v>
      </c>
      <c r="H196" s="167">
        <f t="shared" si="8"/>
        <v>0</v>
      </c>
    </row>
    <row r="197" spans="1:8">
      <c r="A197" s="165">
        <v>151</v>
      </c>
      <c r="B197" s="165" t="s">
        <v>378</v>
      </c>
      <c r="C197" s="165" t="s">
        <v>419</v>
      </c>
      <c r="D197" s="165" t="s">
        <v>420</v>
      </c>
      <c r="E197" s="165" t="s">
        <v>111</v>
      </c>
      <c r="F197" s="166">
        <v>1059.3</v>
      </c>
      <c r="G197" s="167">
        <v>0</v>
      </c>
      <c r="H197" s="167">
        <f t="shared" si="8"/>
        <v>0</v>
      </c>
    </row>
    <row r="198" spans="1:8">
      <c r="A198" s="165">
        <v>132</v>
      </c>
      <c r="B198" s="165" t="s">
        <v>378</v>
      </c>
      <c r="C198" s="165" t="s">
        <v>421</v>
      </c>
      <c r="D198" s="165" t="s">
        <v>422</v>
      </c>
      <c r="E198" s="165" t="s">
        <v>111</v>
      </c>
      <c r="F198" s="166">
        <v>728.322</v>
      </c>
      <c r="G198" s="167">
        <v>0</v>
      </c>
      <c r="H198" s="167">
        <f t="shared" si="8"/>
        <v>0</v>
      </c>
    </row>
    <row r="199" spans="1:8">
      <c r="A199" s="165">
        <v>133</v>
      </c>
      <c r="B199" s="165" t="s">
        <v>378</v>
      </c>
      <c r="C199" s="165" t="s">
        <v>423</v>
      </c>
      <c r="D199" s="165" t="s">
        <v>424</v>
      </c>
      <c r="E199" s="165" t="s">
        <v>121</v>
      </c>
      <c r="F199" s="166">
        <v>77.674000000000007</v>
      </c>
      <c r="G199" s="167">
        <v>0</v>
      </c>
      <c r="H199" s="167">
        <f t="shared" si="8"/>
        <v>0</v>
      </c>
    </row>
    <row r="200" spans="1:8">
      <c r="A200" s="165">
        <v>134</v>
      </c>
      <c r="B200" s="165" t="s">
        <v>378</v>
      </c>
      <c r="C200" s="165" t="s">
        <v>425</v>
      </c>
      <c r="D200" s="165" t="s">
        <v>426</v>
      </c>
      <c r="E200" s="165" t="s">
        <v>121</v>
      </c>
      <c r="F200" s="166">
        <v>56.8</v>
      </c>
      <c r="G200" s="167">
        <v>0</v>
      </c>
      <c r="H200" s="167">
        <f t="shared" si="8"/>
        <v>0</v>
      </c>
    </row>
    <row r="201" spans="1:8">
      <c r="A201" s="165">
        <v>135</v>
      </c>
      <c r="B201" s="165" t="s">
        <v>378</v>
      </c>
      <c r="C201" s="165" t="s">
        <v>427</v>
      </c>
      <c r="D201" s="165" t="s">
        <v>428</v>
      </c>
      <c r="E201" s="165" t="s">
        <v>121</v>
      </c>
      <c r="F201" s="166">
        <v>56.8</v>
      </c>
      <c r="G201" s="167">
        <v>0</v>
      </c>
      <c r="H201" s="167">
        <f t="shared" si="8"/>
        <v>0</v>
      </c>
    </row>
    <row r="202" spans="1:8">
      <c r="A202" s="165">
        <v>136</v>
      </c>
      <c r="B202" s="165" t="s">
        <v>378</v>
      </c>
      <c r="C202" s="165" t="s">
        <v>429</v>
      </c>
      <c r="D202" s="165" t="s">
        <v>430</v>
      </c>
      <c r="E202" s="165" t="s">
        <v>121</v>
      </c>
      <c r="F202" s="166">
        <v>28.4</v>
      </c>
      <c r="G202" s="167">
        <v>0</v>
      </c>
      <c r="H202" s="167">
        <f t="shared" si="8"/>
        <v>0</v>
      </c>
    </row>
    <row r="203" spans="1:8">
      <c r="A203" s="165">
        <v>137</v>
      </c>
      <c r="B203" s="165" t="s">
        <v>378</v>
      </c>
      <c r="C203" s="165" t="s">
        <v>431</v>
      </c>
      <c r="D203" s="165" t="s">
        <v>432</v>
      </c>
      <c r="E203" s="165" t="s">
        <v>121</v>
      </c>
      <c r="F203" s="166">
        <v>28.4</v>
      </c>
      <c r="G203" s="167">
        <v>0</v>
      </c>
      <c r="H203" s="167">
        <f t="shared" si="8"/>
        <v>0</v>
      </c>
    </row>
    <row r="204" spans="1:8">
      <c r="A204" s="165"/>
      <c r="B204" s="165"/>
      <c r="C204" s="165"/>
      <c r="D204" s="182" t="s">
        <v>433</v>
      </c>
      <c r="E204" s="165"/>
      <c r="F204" s="166"/>
      <c r="G204" s="167"/>
      <c r="H204" s="183">
        <f>SUM(H176:H203)</f>
        <v>0</v>
      </c>
    </row>
    <row r="205" spans="1:8">
      <c r="A205" s="165"/>
      <c r="B205" s="165"/>
      <c r="C205" s="165"/>
      <c r="D205" s="165"/>
      <c r="E205" s="165"/>
      <c r="F205" s="166"/>
      <c r="G205" s="167"/>
      <c r="H205" s="167"/>
    </row>
    <row r="206" spans="1:8">
      <c r="A206" s="165"/>
      <c r="B206" s="165"/>
      <c r="C206" s="165"/>
      <c r="D206" s="182" t="s">
        <v>434</v>
      </c>
      <c r="E206" s="165"/>
      <c r="F206" s="166"/>
      <c r="G206" s="167"/>
      <c r="H206" s="183"/>
    </row>
    <row r="207" spans="1:8">
      <c r="A207" s="165">
        <v>163</v>
      </c>
      <c r="B207" s="165" t="s">
        <v>437</v>
      </c>
      <c r="C207" s="165" t="s">
        <v>435</v>
      </c>
      <c r="D207" s="165" t="s">
        <v>436</v>
      </c>
      <c r="E207" s="165" t="s">
        <v>155</v>
      </c>
      <c r="F207" s="166">
        <v>0.25</v>
      </c>
      <c r="G207" s="167">
        <v>0</v>
      </c>
      <c r="H207" s="167">
        <f>PRODUCT(F207:G207)</f>
        <v>0</v>
      </c>
    </row>
    <row r="208" spans="1:8">
      <c r="A208" s="165">
        <v>160</v>
      </c>
      <c r="B208" s="165" t="s">
        <v>437</v>
      </c>
      <c r="C208" s="165" t="s">
        <v>438</v>
      </c>
      <c r="D208" s="165" t="s">
        <v>439</v>
      </c>
      <c r="E208" s="165" t="s">
        <v>440</v>
      </c>
      <c r="F208" s="166">
        <v>25</v>
      </c>
      <c r="G208" s="167">
        <v>0</v>
      </c>
      <c r="H208" s="167">
        <f>PRODUCT(F208:G208)</f>
        <v>0</v>
      </c>
    </row>
    <row r="209" spans="1:8">
      <c r="A209" s="165">
        <v>161</v>
      </c>
      <c r="B209" s="165" t="s">
        <v>437</v>
      </c>
      <c r="C209" s="165" t="s">
        <v>282</v>
      </c>
      <c r="D209" s="165" t="s">
        <v>283</v>
      </c>
      <c r="E209" s="165" t="s">
        <v>284</v>
      </c>
      <c r="F209" s="166">
        <v>125</v>
      </c>
      <c r="G209" s="167">
        <v>0</v>
      </c>
      <c r="H209" s="167">
        <f>PRODUCT(F209:G209)</f>
        <v>0</v>
      </c>
    </row>
    <row r="210" spans="1:8">
      <c r="A210" s="165">
        <v>162</v>
      </c>
      <c r="B210" s="165" t="s">
        <v>437</v>
      </c>
      <c r="C210" s="165" t="s">
        <v>441</v>
      </c>
      <c r="D210" s="165" t="s">
        <v>442</v>
      </c>
      <c r="E210" s="165" t="s">
        <v>284</v>
      </c>
      <c r="F210" s="166">
        <v>125</v>
      </c>
      <c r="G210" s="167">
        <v>0</v>
      </c>
      <c r="H210" s="167">
        <f>PRODUCT(F210:G210)</f>
        <v>0</v>
      </c>
    </row>
    <row r="211" spans="1:8">
      <c r="A211" s="165"/>
      <c r="B211" s="165"/>
      <c r="C211" s="165"/>
      <c r="D211" s="182" t="s">
        <v>443</v>
      </c>
      <c r="E211" s="165"/>
      <c r="F211" s="166"/>
      <c r="G211" s="167"/>
      <c r="H211" s="183">
        <f>SUM(H207:H210)</f>
        <v>0</v>
      </c>
    </row>
    <row r="212" spans="1:8">
      <c r="A212" s="165"/>
      <c r="B212" s="165"/>
      <c r="C212" s="165"/>
      <c r="D212" s="165"/>
      <c r="E212" s="165"/>
      <c r="F212" s="166"/>
      <c r="G212" s="167"/>
      <c r="H212" s="167"/>
    </row>
    <row r="213" spans="1:8">
      <c r="A213" s="165"/>
      <c r="B213" s="165"/>
      <c r="C213" s="165"/>
      <c r="D213" s="182" t="s">
        <v>444</v>
      </c>
      <c r="E213" s="165"/>
      <c r="F213" s="166"/>
      <c r="G213" s="167"/>
      <c r="H213" s="183"/>
    </row>
    <row r="214" spans="1:8">
      <c r="A214" s="165">
        <v>165</v>
      </c>
      <c r="B214" s="165" t="s">
        <v>447</v>
      </c>
      <c r="C214" s="165" t="s">
        <v>445</v>
      </c>
      <c r="D214" s="165" t="s">
        <v>446</v>
      </c>
      <c r="E214" s="165" t="s">
        <v>111</v>
      </c>
      <c r="F214" s="166">
        <v>2264.2800000000002</v>
      </c>
      <c r="G214" s="167">
        <v>0</v>
      </c>
      <c r="H214" s="167">
        <f>PRODUCT(F214:G214)</f>
        <v>0</v>
      </c>
    </row>
    <row r="215" spans="1:8">
      <c r="A215" s="165">
        <v>166</v>
      </c>
      <c r="B215" s="165" t="s">
        <v>447</v>
      </c>
      <c r="C215" s="165" t="s">
        <v>448</v>
      </c>
      <c r="D215" s="165" t="s">
        <v>449</v>
      </c>
      <c r="E215" s="165" t="s">
        <v>111</v>
      </c>
      <c r="F215" s="166">
        <v>452.29</v>
      </c>
      <c r="G215" s="167">
        <v>0</v>
      </c>
      <c r="H215" s="167">
        <f>PRODUCT(F215:G215)</f>
        <v>0</v>
      </c>
    </row>
    <row r="216" spans="1:8">
      <c r="A216" s="165">
        <v>164</v>
      </c>
      <c r="B216" s="165" t="s">
        <v>447</v>
      </c>
      <c r="C216" s="165" t="s">
        <v>450</v>
      </c>
      <c r="D216" s="165" t="s">
        <v>451</v>
      </c>
      <c r="E216" s="165" t="s">
        <v>111</v>
      </c>
      <c r="F216" s="166">
        <v>904.58</v>
      </c>
      <c r="G216" s="167">
        <v>0</v>
      </c>
      <c r="H216" s="167">
        <f>PRODUCT(F216:G216)</f>
        <v>0</v>
      </c>
    </row>
    <row r="217" spans="1:8">
      <c r="A217" s="165"/>
      <c r="B217" s="165"/>
      <c r="C217" s="165"/>
      <c r="D217" s="182" t="s">
        <v>452</v>
      </c>
      <c r="E217" s="165"/>
      <c r="F217" s="166"/>
      <c r="G217" s="167"/>
      <c r="H217" s="183">
        <f>SUM(H214:H216)</f>
        <v>0</v>
      </c>
    </row>
    <row r="218" spans="1:8">
      <c r="A218" s="165"/>
      <c r="B218" s="165"/>
      <c r="C218" s="165"/>
      <c r="D218" s="165"/>
      <c r="E218" s="165"/>
      <c r="F218" s="166"/>
      <c r="G218" s="167"/>
      <c r="H218" s="167"/>
    </row>
    <row r="219" spans="1:8">
      <c r="A219" s="165"/>
      <c r="B219" s="165"/>
      <c r="C219" s="165"/>
      <c r="D219" s="182" t="s">
        <v>453</v>
      </c>
      <c r="E219" s="165"/>
      <c r="F219" s="166"/>
      <c r="G219" s="167"/>
      <c r="H219" s="183"/>
    </row>
    <row r="220" spans="1:8">
      <c r="A220" s="165">
        <v>167</v>
      </c>
      <c r="B220" s="165" t="s">
        <v>456</v>
      </c>
      <c r="C220" s="165" t="s">
        <v>454</v>
      </c>
      <c r="D220" s="165" t="s">
        <v>455</v>
      </c>
      <c r="E220" s="165" t="s">
        <v>111</v>
      </c>
      <c r="F220" s="166">
        <v>5</v>
      </c>
      <c r="G220" s="167">
        <v>0</v>
      </c>
      <c r="H220" s="167">
        <f>PRODUCT(F220:G220)</f>
        <v>0</v>
      </c>
    </row>
    <row r="221" spans="1:8">
      <c r="A221" s="165"/>
      <c r="B221" s="165"/>
      <c r="C221" s="165"/>
      <c r="D221" s="182" t="s">
        <v>457</v>
      </c>
      <c r="E221" s="165"/>
      <c r="F221" s="166"/>
      <c r="G221" s="167"/>
      <c r="H221" s="183">
        <f>SUM(H220)</f>
        <v>0</v>
      </c>
    </row>
    <row r="222" spans="1:8">
      <c r="A222" s="165"/>
      <c r="B222" s="165"/>
      <c r="C222" s="165"/>
      <c r="D222" s="165"/>
      <c r="E222" s="165"/>
      <c r="F222" s="166"/>
      <c r="G222" s="167"/>
      <c r="H222" s="167"/>
    </row>
    <row r="223" spans="1:8">
      <c r="A223" s="165"/>
      <c r="B223" s="165"/>
      <c r="C223" s="165"/>
      <c r="D223" s="184" t="s">
        <v>458</v>
      </c>
      <c r="E223" s="165"/>
      <c r="F223" s="166"/>
      <c r="G223" s="167"/>
      <c r="H223" s="185">
        <f>SUM(H221,H217,H211,H204,H173,H138,H107,H96)</f>
        <v>0</v>
      </c>
    </row>
    <row r="224" spans="1:8">
      <c r="A224" s="165"/>
      <c r="B224" s="165"/>
      <c r="C224" s="165"/>
      <c r="D224" s="165"/>
      <c r="E224" s="165"/>
      <c r="F224" s="166"/>
      <c r="G224" s="167"/>
      <c r="H224" s="167"/>
    </row>
    <row r="225" spans="1:8">
      <c r="A225" s="165"/>
      <c r="B225" s="165"/>
      <c r="C225" s="165"/>
      <c r="D225" s="182" t="s">
        <v>459</v>
      </c>
      <c r="E225" s="165"/>
      <c r="F225" s="166"/>
      <c r="G225" s="167"/>
      <c r="H225" s="183"/>
    </row>
    <row r="226" spans="1:8">
      <c r="A226" s="165">
        <v>50</v>
      </c>
      <c r="B226" s="165" t="s">
        <v>462</v>
      </c>
      <c r="C226" s="165" t="s">
        <v>460</v>
      </c>
      <c r="D226" s="165" t="s">
        <v>461</v>
      </c>
      <c r="E226" s="165" t="s">
        <v>138</v>
      </c>
      <c r="F226" s="166">
        <v>1</v>
      </c>
      <c r="G226" s="167">
        <v>0</v>
      </c>
      <c r="H226" s="167">
        <f>PRODUCT(F226:G226)</f>
        <v>0</v>
      </c>
    </row>
    <row r="227" spans="1:8">
      <c r="A227" s="165"/>
      <c r="B227" s="165"/>
      <c r="C227" s="165"/>
      <c r="D227" s="182" t="s">
        <v>463</v>
      </c>
      <c r="E227" s="165"/>
      <c r="F227" s="166"/>
      <c r="G227" s="167"/>
      <c r="H227" s="183">
        <f>SUM(H226)</f>
        <v>0</v>
      </c>
    </row>
    <row r="228" spans="1:8">
      <c r="A228" s="165"/>
      <c r="B228" s="165"/>
      <c r="C228" s="165"/>
      <c r="D228" s="165"/>
      <c r="E228" s="165"/>
      <c r="F228" s="166"/>
      <c r="G228" s="167"/>
      <c r="H228" s="167"/>
    </row>
    <row r="229" spans="1:8">
      <c r="A229" s="165"/>
      <c r="B229" s="165"/>
      <c r="C229" s="165"/>
      <c r="D229" s="184" t="s">
        <v>464</v>
      </c>
      <c r="E229" s="165"/>
      <c r="F229" s="166"/>
      <c r="G229" s="167"/>
      <c r="H229" s="185">
        <f>SUM(H227)</f>
        <v>0</v>
      </c>
    </row>
    <row r="230" spans="1:8">
      <c r="A230" s="165"/>
      <c r="B230" s="165"/>
      <c r="C230" s="165"/>
      <c r="D230" s="165"/>
      <c r="E230" s="165"/>
      <c r="F230" s="166"/>
      <c r="G230" s="167"/>
      <c r="H230" s="167"/>
    </row>
    <row r="231" spans="1:8">
      <c r="A231" s="165"/>
      <c r="B231" s="165"/>
      <c r="C231" s="165"/>
      <c r="D231" s="182"/>
      <c r="E231" s="165"/>
      <c r="F231" s="166"/>
      <c r="G231" s="167"/>
      <c r="H231" s="183"/>
    </row>
    <row r="232" spans="1:8">
      <c r="A232" s="165"/>
      <c r="B232" s="165"/>
      <c r="C232" s="165"/>
      <c r="D232" s="186" t="s">
        <v>465</v>
      </c>
      <c r="E232" s="165"/>
      <c r="F232" s="166"/>
      <c r="G232" s="167"/>
      <c r="H232" s="187">
        <f>SUM(H229,H223,H88)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OBJEKTU 0004</vt:lpstr>
      <vt:lpstr>ROZPOČET OBJEKTU 0004</vt:lpstr>
      <vt:lpstr>'ROZPOČET OBJEKTU 0004'!Databaze</vt:lpstr>
      <vt:lpstr>'ROZPOČET OBJEKTU 0004'!Názvy_tisku</vt:lpstr>
    </vt:vector>
  </TitlesOfParts>
  <Company>stomatolog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Landa</dc:creator>
  <cp:lastModifiedBy>Přemek Landa</cp:lastModifiedBy>
  <dcterms:created xsi:type="dcterms:W3CDTF">2007-09-17T09:40:34Z</dcterms:created>
  <dcterms:modified xsi:type="dcterms:W3CDTF">2014-03-27T12:11:08Z</dcterms:modified>
</cp:coreProperties>
</file>